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nd Yadav\Downloads\NHSRC Official Data\AEFI\AEFI Assessment Tool\"/>
    </mc:Choice>
  </mc:AlternateContent>
  <xr:revisionPtr revIDLastSave="0" documentId="13_ncr:1_{7C89A1AD-3797-4FE8-AB0F-B83BAA5A629D}" xr6:coauthVersionLast="47" xr6:coauthVersionMax="47" xr10:uidLastSave="{00000000-0000-0000-0000-000000000000}"/>
  <bookViews>
    <workbookView xWindow="-110" yWindow="-110" windowWidth="19420" windowHeight="11020" activeTab="1" xr2:uid="{00582546-7B31-423B-86CC-142FB2BCA058}"/>
  </bookViews>
  <sheets>
    <sheet name="Score Card" sheetId="2" r:id="rId1"/>
    <sheet name="Assessment Toolkit" sheetId="1" r:id="rId2"/>
  </sheets>
  <definedNames>
    <definedName name="_xlnm._FilterDatabase" localSheetId="1" hidden="1">'Assessment Toolkit'!$A$2:$F$280</definedName>
    <definedName name="_xlnm._FilterDatabase" localSheetId="0" hidden="1">'Score Card'!$A$34:$G$82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6" i="1" l="1"/>
  <c r="G276" i="1"/>
  <c r="I276" i="1" s="1"/>
  <c r="G82" i="2" s="1"/>
  <c r="H270" i="1"/>
  <c r="G270" i="1"/>
  <c r="H264" i="1"/>
  <c r="G264" i="1"/>
  <c r="H259" i="1"/>
  <c r="G259" i="1"/>
  <c r="H254" i="1"/>
  <c r="G254" i="1"/>
  <c r="I254" i="1" s="1"/>
  <c r="G78" i="2" s="1"/>
  <c r="H224" i="1"/>
  <c r="H210" i="1" s="1"/>
  <c r="G224" i="1"/>
  <c r="G210" i="1" s="1"/>
  <c r="I210" i="1" s="1"/>
  <c r="C14" i="2" s="1"/>
  <c r="H204" i="1"/>
  <c r="G204" i="1"/>
  <c r="I204" i="1" s="1"/>
  <c r="G64" i="2" s="1"/>
  <c r="H181" i="1"/>
  <c r="G181" i="1"/>
  <c r="H172" i="1"/>
  <c r="G172" i="1"/>
  <c r="H165" i="1"/>
  <c r="G165" i="1"/>
  <c r="I165" i="1" s="1"/>
  <c r="G57" i="2" s="1"/>
  <c r="H157" i="1"/>
  <c r="G157" i="1"/>
  <c r="H43" i="1"/>
  <c r="H36" i="1" s="1"/>
  <c r="C287" i="1" s="1"/>
  <c r="G43" i="1"/>
  <c r="G36" i="1" s="1"/>
  <c r="B287" i="1" s="1"/>
  <c r="D287" i="1" s="1"/>
  <c r="H31" i="1"/>
  <c r="G31" i="1"/>
  <c r="H15" i="1"/>
  <c r="G15" i="1"/>
  <c r="H10" i="1"/>
  <c r="G10" i="1"/>
  <c r="H4" i="1"/>
  <c r="G4" i="1"/>
  <c r="I259" i="1" l="1"/>
  <c r="G79" i="2" s="1"/>
  <c r="I270" i="1"/>
  <c r="G81" i="2" s="1"/>
  <c r="I264" i="1"/>
  <c r="G80" i="2" s="1"/>
  <c r="I224" i="1"/>
  <c r="G70" i="2" s="1"/>
  <c r="I181" i="1"/>
  <c r="G60" i="2" s="1"/>
  <c r="I172" i="1"/>
  <c r="G58" i="2" s="1"/>
  <c r="I157" i="1"/>
  <c r="G56" i="2" s="1"/>
  <c r="I36" i="1"/>
  <c r="C10" i="2" s="1"/>
  <c r="I43" i="1"/>
  <c r="G43" i="2" s="1"/>
  <c r="I31" i="1"/>
  <c r="G40" i="2" s="1"/>
  <c r="I15" i="1"/>
  <c r="G38" i="2" s="1"/>
  <c r="I10" i="1"/>
  <c r="G37" i="2" s="1"/>
  <c r="I4" i="1"/>
  <c r="G36" i="2" s="1"/>
  <c r="G180" i="1"/>
  <c r="H128" i="1"/>
  <c r="C289" i="1" s="1"/>
  <c r="G253" i="1"/>
  <c r="H253" i="1"/>
  <c r="C293" i="1" s="1"/>
  <c r="H180" i="1"/>
  <c r="C290" i="1" s="1"/>
  <c r="G128" i="1"/>
  <c r="G3" i="1"/>
  <c r="H3" i="1"/>
  <c r="C286" i="1" s="1"/>
  <c r="B293" i="1" l="1"/>
  <c r="D293" i="1" s="1"/>
  <c r="I253" i="1"/>
  <c r="C16" i="2" s="1"/>
  <c r="B290" i="1"/>
  <c r="D290" i="1" s="1"/>
  <c r="I180" i="1"/>
  <c r="C13" i="2" s="1"/>
  <c r="C294" i="1"/>
  <c r="I128" i="1"/>
  <c r="C12" i="2" s="1"/>
  <c r="B289" i="1"/>
  <c r="D289" i="1" s="1"/>
  <c r="I3" i="1"/>
  <c r="C9" i="2" s="1"/>
  <c r="B286" i="1"/>
  <c r="B294" i="1" l="1"/>
  <c r="D294" i="1" s="1"/>
  <c r="D13" i="2" s="1"/>
  <c r="D28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<sst xmlns="http://schemas.openxmlformats.org/spreadsheetml/2006/main" count="827" uniqueCount="690">
  <si>
    <t>Checklist for Immunization Sites</t>
  </si>
  <si>
    <t xml:space="preserve">Reference No </t>
  </si>
  <si>
    <t>Measurable Elements</t>
  </si>
  <si>
    <t>Complilance</t>
  </si>
  <si>
    <t>Assessment Method</t>
  </si>
  <si>
    <t>Means of Verification</t>
  </si>
  <si>
    <t>Remark</t>
  </si>
  <si>
    <t>Area of Concern - A Notification and Reporting</t>
  </si>
  <si>
    <t>Standard A1</t>
  </si>
  <si>
    <t>The primary responsibility for notifying AEFI cases is defined and communicated at each level</t>
  </si>
  <si>
    <t>ME A1.1</t>
  </si>
  <si>
    <t>Vaccinator is aware of categories of AEFI</t>
  </si>
  <si>
    <t>SI/PI</t>
  </si>
  <si>
    <t>Ask staff to enumerate categories &amp; whether he/ she can differentiate between minor &amp; severe/ serious AEFI</t>
  </si>
  <si>
    <t>ME A1.2</t>
  </si>
  <si>
    <t>ME A1.3</t>
  </si>
  <si>
    <t>ME A1.4</t>
  </si>
  <si>
    <t>ME A1.5</t>
  </si>
  <si>
    <t>Person responsible for notifying the AEFI is identified</t>
  </si>
  <si>
    <t>SI/RR</t>
  </si>
  <si>
    <t>Person responsible for reporting the AEFI is identified</t>
  </si>
  <si>
    <t>Identified person is aware of the categories of AEFI to be notified</t>
  </si>
  <si>
    <t>RR/SI</t>
  </si>
  <si>
    <t>Reporting authority and route is communicated</t>
  </si>
  <si>
    <t>Ask staff to whom are the cases reported and how</t>
  </si>
  <si>
    <t>Standard A2</t>
  </si>
  <si>
    <t>There is an established procedure for routine reporting of AEFI cases</t>
  </si>
  <si>
    <t>ME A2.1</t>
  </si>
  <si>
    <t>ME A2.2</t>
  </si>
  <si>
    <t>ME A2.3</t>
  </si>
  <si>
    <t>ME A2.4</t>
  </si>
  <si>
    <t>Weekly reporting of AEFI cases is ensured by ANM/ Nodal person for reporting AEF</t>
  </si>
  <si>
    <t>In case no AEFI case is reported during the week, a nil report is submitted</t>
  </si>
  <si>
    <t>RR</t>
  </si>
  <si>
    <t>AEFI register is maintained at the block Primary Health Centre</t>
  </si>
  <si>
    <t>Verify whether the register is available</t>
  </si>
  <si>
    <t>Weekly report of all serious / severe cases is submitted to District Immunization Officer</t>
  </si>
  <si>
    <t>Verify weekly reports of AEFI cases</t>
  </si>
  <si>
    <t>AEFI cases are reported in HMIS on monthly basis</t>
  </si>
  <si>
    <t>Verify HMIS reports for previous months</t>
  </si>
  <si>
    <t>There is an established procedure for immediate reporting of serious/severe AEFI cases</t>
  </si>
  <si>
    <t>Standard A3</t>
  </si>
  <si>
    <t>ME A3.1</t>
  </si>
  <si>
    <t>ME A3.2</t>
  </si>
  <si>
    <t>ME A3.3</t>
  </si>
  <si>
    <t>ME A3.4</t>
  </si>
  <si>
    <t>ME A3.5</t>
  </si>
  <si>
    <t>The service provider is aware of the AEFI events required to be immediately notified and reported</t>
  </si>
  <si>
    <t>Ask staff which AEFIs need to be reported immediately</t>
  </si>
  <si>
    <t>SI</t>
  </si>
  <si>
    <t>List of severe / serious AEFI with case definition are available with service provider</t>
  </si>
  <si>
    <t>Verify availability of case definition list</t>
  </si>
  <si>
    <t>AEFI case reporting format is available with the designated medical officer</t>
  </si>
  <si>
    <t>Check availability of printed CRF format</t>
  </si>
  <si>
    <t>Route and timelines of reporting of CRF are communicated</t>
  </si>
  <si>
    <t>Ask staff whom to report AEFI cases and how</t>
  </si>
  <si>
    <t>Duly filled CRF is reported by medical officer to DIO within 24 hours of notification</t>
  </si>
  <si>
    <t>Check timeliness of reporting of serious AEFI cases. If no case has been reported, ask the MO if he is aware of the timeline for sending CRF to DIO.</t>
  </si>
  <si>
    <t>Standard A4</t>
  </si>
  <si>
    <t>Preliminary and Final case investigation formats are reported as per defined protocol</t>
  </si>
  <si>
    <t>ME A4.1</t>
  </si>
  <si>
    <t>ME A4.2</t>
  </si>
  <si>
    <t>ME A4.3</t>
  </si>
  <si>
    <t>ME A4.4</t>
  </si>
  <si>
    <t>Hard copies of blank formats for PCIF and FCIF are available with the DIO</t>
  </si>
  <si>
    <t>Preliminary case investigation report in requisite format is submitted as per defined route and time line</t>
  </si>
  <si>
    <t>Final case investigation report in requisite format is submitted as per defined route and time line</t>
  </si>
  <si>
    <t>Investigation reports are collated and reported to state &amp; national level as per defined protoco</t>
  </si>
  <si>
    <t>Standard A5</t>
  </si>
  <si>
    <t>There is an established procedure to ensure recording and reporting of AEFI cases from the private sector</t>
  </si>
  <si>
    <t>ME A5.1</t>
  </si>
  <si>
    <t>ME A5.2</t>
  </si>
  <si>
    <t>ME A5.3</t>
  </si>
  <si>
    <t>Key private facilities providing immunization services are identified</t>
  </si>
  <si>
    <t>Verify whether the list of private facilities exists in the facility/level</t>
  </si>
  <si>
    <t>Private service providers have been effectively communicated the reporting channel and procedures with contact details</t>
  </si>
  <si>
    <t>Verify with private service providers and also if documentation is available (letters, meeting minutes, etc.)</t>
  </si>
  <si>
    <t>Primary and secondary care hospitals are involved in reporting of AEFI cases</t>
  </si>
  <si>
    <t>Verify number of cases reported</t>
  </si>
  <si>
    <t>Area of Concern - B Investigation</t>
  </si>
  <si>
    <t>Standard B1</t>
  </si>
  <si>
    <t>ME B2.1</t>
  </si>
  <si>
    <t>Criteria for AEFI cases to be investigated is defined and communicated</t>
  </si>
  <si>
    <t>ME A5.4</t>
  </si>
  <si>
    <t>District immunization authorities are receiving notification/ reports from the private sector</t>
  </si>
  <si>
    <t>ME B1.1</t>
  </si>
  <si>
    <t>ME B1.2</t>
  </si>
  <si>
    <t>ME B1.3</t>
  </si>
  <si>
    <t>ME B1.4</t>
  </si>
  <si>
    <t>ME B1.5</t>
  </si>
  <si>
    <t>Lists of cases/events that require initiation of investigation are available</t>
  </si>
  <si>
    <t>Criteria for case selection for investigation have been effectively disseminated</t>
  </si>
  <si>
    <t>Criteria for case selection for investigation are followed by District AEFI committee</t>
  </si>
  <si>
    <t>State immunization officer identifies the cases requiring immediate intervention from state level in the form of special investigation</t>
  </si>
  <si>
    <t>Cases requiring immediate intervention for investigation from national level are identified</t>
  </si>
  <si>
    <t>Preliminary investigation of cases is done as  per guidelines</t>
  </si>
  <si>
    <t>Possible source of information has been mapped and listed before starting the investigation</t>
  </si>
  <si>
    <t>Used vaccine vials and other material related to AEFI incident is preserved in cold chain</t>
  </si>
  <si>
    <t>Demographic information has been recorded in PCIF</t>
  </si>
  <si>
    <t>Information regarding the vaccine and immunization session related to the AEFI is recorded</t>
  </si>
  <si>
    <t>History of events in chronological order is recorded</t>
  </si>
  <si>
    <t>Previous medical history of the patient is recorded</t>
  </si>
  <si>
    <t>Details of first examination of reported AEFI case are recorded</t>
  </si>
  <si>
    <t>Details of immunization processes and practices including any probable immunization error are recorded</t>
  </si>
  <si>
    <t>Cold chain and transport details are recorded in PCIF</t>
  </si>
  <si>
    <t>Information gathered from parents and community is recorded</t>
  </si>
  <si>
    <t>Case investigation report is reviewed and approved by district AEFI committee</t>
  </si>
  <si>
    <t>Appropriate decision is taken regarding lab investigation of vaccine vials and syringes</t>
  </si>
  <si>
    <t>Provisional clinical diagnosis is framed</t>
  </si>
  <si>
    <t>Available documents related to the event/investigation are sent with the PCIF within 10 days of notification</t>
  </si>
  <si>
    <t>Final case investigation report is prepared as per guidelines</t>
  </si>
  <si>
    <t>ME B3.1</t>
  </si>
  <si>
    <t>ME B3.2</t>
  </si>
  <si>
    <t>ME B3.3</t>
  </si>
  <si>
    <t>ME B3.4</t>
  </si>
  <si>
    <t>ME B3.5</t>
  </si>
  <si>
    <t>ME B3.6</t>
  </si>
  <si>
    <t>Patient clinical records have been attached</t>
  </si>
  <si>
    <t>Lab findings of vaccines sent are recorded</t>
  </si>
  <si>
    <t>Updated information regarding patient clinical history and examination are recorded</t>
  </si>
  <si>
    <t>A probable diagnosis is arrived at and recorded in final investigation report</t>
  </si>
  <si>
    <t>The final outcome of the patient is recorded</t>
  </si>
  <si>
    <t>Final investigation report is reviewed and approved by District AEFI committee</t>
  </si>
  <si>
    <t>A standard procedure is followed for special investigation</t>
  </si>
  <si>
    <t>ME B4.1</t>
  </si>
  <si>
    <t>ME B4.2</t>
  </si>
  <si>
    <t>ME B4.3</t>
  </si>
  <si>
    <t>ME B4.4</t>
  </si>
  <si>
    <t>ME B4.5</t>
  </si>
  <si>
    <t>ME B4.6</t>
  </si>
  <si>
    <t>ME B4.7</t>
  </si>
  <si>
    <t>ME B4.8</t>
  </si>
  <si>
    <t>Case / events requiring special investigations are defined</t>
  </si>
  <si>
    <t>Timelines and authority for initiating the special investigation are defined and practiced</t>
  </si>
  <si>
    <t>Special investigation team has representation of relevant domain experts</t>
  </si>
  <si>
    <t>Team ensures that all relevant documents, records and information is available before commencing the investigation</t>
  </si>
  <si>
    <t>Cluster events and sudden unexplained deaths are investigated as per protocol</t>
  </si>
  <si>
    <t>Field visit is undertaken as per protoco</t>
  </si>
  <si>
    <t>Clinical and epidemiological investigation is done as per protocol</t>
  </si>
  <si>
    <t>Lab findings of vaccine sent for testing are recorded</t>
  </si>
  <si>
    <t>ME B4.9</t>
  </si>
  <si>
    <t>ME B4.10</t>
  </si>
  <si>
    <t>ME B4.11</t>
  </si>
  <si>
    <t>Provisional conclusion is arrived at in final repor</t>
  </si>
  <si>
    <t>Submitted report is adequate</t>
  </si>
  <si>
    <t>Submitted report is time-bound</t>
  </si>
  <si>
    <t>There is an established procedure for collection of samples for lab investigation</t>
  </si>
  <si>
    <t>ME B5.1</t>
  </si>
  <si>
    <t>ME B5.2</t>
  </si>
  <si>
    <t>ME B5.3</t>
  </si>
  <si>
    <t>ME B5.4</t>
  </si>
  <si>
    <t>ME B5.5</t>
  </si>
  <si>
    <t>ME B5.6</t>
  </si>
  <si>
    <t>Biological and autopsy samples are taken as per protocol</t>
  </si>
  <si>
    <t>Health officials are aware of correct quantity of vaccine samples to be collected</t>
  </si>
  <si>
    <t>Packing of samples is done as per protocol</t>
  </si>
  <si>
    <t>Documentation of samples is done as per protocol</t>
  </si>
  <si>
    <t>There is provision of storing used vials related with the AEFI event in cold chain</t>
  </si>
  <si>
    <t>Local drug regulatory authorities are involved at all steps of lab testing of vaccines</t>
  </si>
  <si>
    <t>Area of Concern - C Causality Assessment</t>
  </si>
  <si>
    <t>Standard
C1</t>
  </si>
  <si>
    <t>Case selection for AEFI causality assessment is done as per established criteria</t>
  </si>
  <si>
    <t>ME C1.1</t>
  </si>
  <si>
    <t>MEC1.2</t>
  </si>
  <si>
    <t>MEC1.3</t>
  </si>
  <si>
    <t>MEC1.4</t>
  </si>
  <si>
    <t>MEC1.5</t>
  </si>
  <si>
    <t>Case selection criteria for causality assessment is defined</t>
  </si>
  <si>
    <t>Causality assessment team is aware of case selection criteria for causality assessment</t>
  </si>
  <si>
    <t>It is ensured that case records and relevant information are available before commencing the causality assessment</t>
  </si>
  <si>
    <t>Responsible officials/ committee has screened the reported AEFI cases for causality assessment</t>
  </si>
  <si>
    <t>All eligible AEFI cases have been subjected to causality assessment</t>
  </si>
  <si>
    <t>Standard
C2</t>
  </si>
  <si>
    <t>Causality question is defined as per protocol</t>
  </si>
  <si>
    <t>ME C2.1</t>
  </si>
  <si>
    <t>ME C2.2</t>
  </si>
  <si>
    <t>ME C2.3</t>
  </si>
  <si>
    <t>ME C2.4</t>
  </si>
  <si>
    <t>Implicated vaccine is identified provisionally</t>
  </si>
  <si>
    <t>A valid diagnosis is arrived at based on information provided</t>
  </si>
  <si>
    <t>Dedicated causality question is defined for each implicated vaccine</t>
  </si>
  <si>
    <t>Objective causality question/s are defined based on available case information</t>
  </si>
  <si>
    <t>Standard
C3</t>
  </si>
  <si>
    <t>Causality assessment is done using predefined tools and algorithms</t>
  </si>
  <si>
    <t>ME C3.1</t>
  </si>
  <si>
    <t>ME C3.2</t>
  </si>
  <si>
    <t>ME C3.3</t>
  </si>
  <si>
    <t>ME C3.4</t>
  </si>
  <si>
    <t>ME C3.5</t>
  </si>
  <si>
    <t>ME C3.6</t>
  </si>
  <si>
    <t>ME C3.7</t>
  </si>
  <si>
    <t>ME C3.8</t>
  </si>
  <si>
    <t>ME C3.9</t>
  </si>
  <si>
    <t>ME C3.10</t>
  </si>
  <si>
    <t>ME C3.11</t>
  </si>
  <si>
    <t>ME C3.12</t>
  </si>
  <si>
    <t>ME C3.13</t>
  </si>
  <si>
    <t>ME C3.14</t>
  </si>
  <si>
    <t>Standard causality assessment report format is available</t>
  </si>
  <si>
    <t>Standard causality assessment report format is used for each case</t>
  </si>
  <si>
    <t>Causality assessment algorithm is effectively communicated to the trained experts/ individuals</t>
  </si>
  <si>
    <t>There is a system for verification of filled checklist, algorithm and classification</t>
  </si>
  <si>
    <t>Causes other than those defined in the investigation reports are considered and consensus reached to accept or reject the association</t>
  </si>
  <si>
    <t>Vaccine Product related causal association is considered and consensus reached to accept or reject the association</t>
  </si>
  <si>
    <t>Immunization error related causal association is considered and consensus reached to accept or reject the association</t>
  </si>
  <si>
    <t>Immunization anxiety related causal association is considered and consensus reached to accept or reject the association</t>
  </si>
  <si>
    <t>Time window for the reported event following administration of the implicated vaccine is considered for causal association</t>
  </si>
  <si>
    <t>Evidence against the causal association is considered and consensus reached to accept or reject the evidence</t>
  </si>
  <si>
    <t>Other qualifying factors for classification is considered and consensus reached to accept or reject the qualifying factors</t>
  </si>
  <si>
    <t>Final outcome of causality assessment is classified as per defined categories</t>
  </si>
  <si>
    <t>Quality review feedback report is available for completed causality assessment</t>
  </si>
  <si>
    <t>Final causality assessment report has been signed by the team members</t>
  </si>
  <si>
    <t>Standard
C4</t>
  </si>
  <si>
    <t>There is an established procedure for organizing causality assessment as per defined timelines.</t>
  </si>
  <si>
    <t>ME C4.1</t>
  </si>
  <si>
    <t>ME C4.2</t>
  </si>
  <si>
    <t>ME C4.3</t>
  </si>
  <si>
    <t>ME C4.4</t>
  </si>
  <si>
    <t>ME C4.5</t>
  </si>
  <si>
    <t>ME C4.6</t>
  </si>
  <si>
    <t>ME C4.7</t>
  </si>
  <si>
    <t>ME C4.8</t>
  </si>
  <si>
    <t>ME C4.9</t>
  </si>
  <si>
    <t>Causality assessment is done by a team of trained experts</t>
  </si>
  <si>
    <t>Timeliness and turnaround time for completing different steps of causality assessment are defined</t>
  </si>
  <si>
    <t>Timeliness and turnaround time for completing different steps of causality assessment are adhered to</t>
  </si>
  <si>
    <t>There is an established system for tracking and monitoring of cases submitted for causality assessment</t>
  </si>
  <si>
    <t>Causality assessment reports and other relevant records along with the cases are indexed as per defined protocol</t>
  </si>
  <si>
    <t>Causality assessment reports are securely stored and status updated</t>
  </si>
  <si>
    <t>There is an established procedure for finalizing date of causality assessment meeting and circulation of meeting notice</t>
  </si>
  <si>
    <t>There is an established procedure for training experts for conducting causality assessment</t>
  </si>
  <si>
    <t>Reviewed and verified CA cases are submitted to the relevant authority at State and National level</t>
  </si>
  <si>
    <t>Standard
C5</t>
  </si>
  <si>
    <t>There is an established procedure for taking appropriate action on outcome of causality assessment</t>
  </si>
  <si>
    <t>ME C5.1</t>
  </si>
  <si>
    <t>ME C5.2</t>
  </si>
  <si>
    <t>ME C5.3</t>
  </si>
  <si>
    <t>ME C5.4</t>
  </si>
  <si>
    <t>ME C5.5</t>
  </si>
  <si>
    <t>Findings of causality assessment are shared with relevant stakeholders</t>
  </si>
  <si>
    <t>Follow up actions are taken for vaccine product related reactions</t>
  </si>
  <si>
    <t>Follow-up actions are taken for immunization errors related errors</t>
  </si>
  <si>
    <t>Follow-up actions are taken for anxiety error related reactions</t>
  </si>
  <si>
    <t>Coincidental cases are effectively communicated</t>
  </si>
  <si>
    <t>Standard
D 1</t>
  </si>
  <si>
    <t>AEFI committees at district, state and national level are constituted and functional</t>
  </si>
  <si>
    <t>ME D 1.1</t>
  </si>
  <si>
    <t>ME D 1.2</t>
  </si>
  <si>
    <t>ME D 1.3</t>
  </si>
  <si>
    <t>ME D 1.4</t>
  </si>
  <si>
    <t>ME D 1.5</t>
  </si>
  <si>
    <t>ME D 1.6</t>
  </si>
  <si>
    <t>ME D 1.7</t>
  </si>
  <si>
    <t>ME D 1.8</t>
  </si>
  <si>
    <t>ME D 1.9</t>
  </si>
  <si>
    <t>ME D 1.10</t>
  </si>
  <si>
    <t>ME D 1.11</t>
  </si>
  <si>
    <t>ME D 1.12</t>
  </si>
  <si>
    <t>ME D 1.13</t>
  </si>
  <si>
    <t>ME D 1.14</t>
  </si>
  <si>
    <t>ME D 1.15</t>
  </si>
  <si>
    <t>ME D 1.16</t>
  </si>
  <si>
    <t>ME D 1.17</t>
  </si>
  <si>
    <t>ME D 1.18</t>
  </si>
  <si>
    <t>ME D 1.19</t>
  </si>
  <si>
    <t>District AEFI committee has been formally constituted and updated in last three years.</t>
  </si>
  <si>
    <t>District AEFI committee has adequate representations of stakeholders and experts with names and designations</t>
  </si>
  <si>
    <t>Terms of reference and responsibilities of members have been effectively communicated</t>
  </si>
  <si>
    <t>District AEFI committee meets at least once in a quarter and minutes are recorded</t>
  </si>
  <si>
    <t>District AEFI committee members are actively involved in surveillance activities, investigation and review of case investigation reports</t>
  </si>
  <si>
    <t>State AEFI committee has been formally constituted and updated at least once in last three years</t>
  </si>
  <si>
    <t>State AEFI committee has adequate representation of all stakeholders and experts with name and designations</t>
  </si>
  <si>
    <t>State AEFI committee meets at least once in a quarter and minutes are recorded</t>
  </si>
  <si>
    <t>State AEFI committee members are actively involved in surveillance activities, case investigations and review of reports</t>
  </si>
  <si>
    <t>State AEFI committee members regularly meet to review AEFI case investigation reports</t>
  </si>
  <si>
    <t>State AEFI Committee members conduct causality assessments of all received eligible cases from districts</t>
  </si>
  <si>
    <t>National AEFI committee has been formally constituted and updated at least once in last three years</t>
  </si>
  <si>
    <t>National AEFI committee has adequate representation of all stakeholders and experts with names and designations</t>
  </si>
  <si>
    <t>National AEFI committee meets at least once in a quarter and minutes are recorded</t>
  </si>
  <si>
    <t>National AEFI committee members are actively involved in surveillance activities, investigation and review of reports</t>
  </si>
  <si>
    <t>The four national subcommittees are active in ensuring timeliness of deliverables</t>
  </si>
  <si>
    <t>Special cases vaccine product related, vaccine quality defect related and immunization error related deaths are discussed by the Chairperson of National AEFI Committee and Chairpersons of four sub-committees</t>
  </si>
  <si>
    <t>Standard
D 2</t>
  </si>
  <si>
    <t>There is an established procedure for functioning of National AEFI Secretariat</t>
  </si>
  <si>
    <t>ME D2.1</t>
  </si>
  <si>
    <t>ME D2.2</t>
  </si>
  <si>
    <t>ME D2.3</t>
  </si>
  <si>
    <t>ME D2.4</t>
  </si>
  <si>
    <t>ME D2.5</t>
  </si>
  <si>
    <t>ME D2.6</t>
  </si>
  <si>
    <t>ME D2.7</t>
  </si>
  <si>
    <t>There is a procedure for sharing of AEFI data received at the national level</t>
  </si>
  <si>
    <t>Documented procedures exist for storing and retrieving of data</t>
  </si>
  <si>
    <t>There is a designated person for documenting and entering received data</t>
  </si>
  <si>
    <t>Procedures exist for maintaining confidentiality, security and integrity of records, data and information</t>
  </si>
  <si>
    <t>Procedures exist for retention and disposal of AEFI records</t>
  </si>
  <si>
    <t>There is a system for monitoring internal processes of the national AEFI secretariat</t>
  </si>
  <si>
    <t>There is an established procedure for entertaining requests under RTI</t>
  </si>
  <si>
    <t>Standard D3</t>
  </si>
  <si>
    <t>DIO is aware of his/her role and responsibility for AEFI surveillance programme</t>
  </si>
  <si>
    <t>Deputy Commissioner (UIP) is aware of his/her role and responsibility for AEFI surveillance programme</t>
  </si>
  <si>
    <t>Technical Staff at National AEFI Secretariat are aware of their role and responsibilities for AEFI surveillance programme</t>
  </si>
  <si>
    <t>State Immunization Officer is aware of his/her role and responsibility for AEFI surveillance programme</t>
  </si>
  <si>
    <t>ME D4.3</t>
  </si>
  <si>
    <t>Training calendar has been prepared as per training needs</t>
  </si>
  <si>
    <t>There is a system to take training feedback</t>
  </si>
  <si>
    <t>There is a system to measure training effectiveness</t>
  </si>
  <si>
    <t>Immunization sites are prepared for preventing and treating any adverse event following immunization</t>
  </si>
  <si>
    <t>The Health administration regularly disseminates messages through Mid &amp; Mass media regarding benefits of RI</t>
  </si>
  <si>
    <t>Standard E1</t>
  </si>
  <si>
    <t>There are established procedures for regular communication to build and maintain confidence in the Universal Immunization Programme in the community</t>
  </si>
  <si>
    <t>There are established procedures for communication in case of serious AEFI event</t>
  </si>
  <si>
    <t>Standard E2</t>
  </si>
  <si>
    <t>ME E2.1</t>
  </si>
  <si>
    <t>ME E2.2</t>
  </si>
  <si>
    <t>ME E2.3</t>
  </si>
  <si>
    <t>ME E2.4</t>
  </si>
  <si>
    <t>ME E2.5</t>
  </si>
  <si>
    <t>Protocol for media response is available</t>
  </si>
  <si>
    <t>Officials are designated to interact with parents and community when an event occurs</t>
  </si>
  <si>
    <t>Designated spokespersons to interact with media in timely and appropriate manner when an event occurs</t>
  </si>
  <si>
    <t>Specific scanning of media reports is done for the reported AEFI</t>
  </si>
  <si>
    <t>Follow up of media reports is done on daily basis</t>
  </si>
  <si>
    <t>Standard E3</t>
  </si>
  <si>
    <t>There is a defined strategy for media management at district, state and national leve</t>
  </si>
  <si>
    <t>ME E3.1</t>
  </si>
  <si>
    <t>ME E3.2</t>
  </si>
  <si>
    <t>ME E3.3</t>
  </si>
  <si>
    <t>ME E3.4</t>
  </si>
  <si>
    <t>Scanning of media reports is done on a regular basis</t>
  </si>
  <si>
    <t>List of media contact persons is available with immunization officers</t>
  </si>
  <si>
    <t>There is a system of regular liaison with media houses and journalists at state and national level</t>
  </si>
  <si>
    <t>Designated official knows which information should not be prematurely shared with the media</t>
  </si>
  <si>
    <t>Standard E4</t>
  </si>
  <si>
    <t>There are defined procedures for management of information on social media</t>
  </si>
  <si>
    <t>ME E4.1</t>
  </si>
  <si>
    <t>ME E4.2</t>
  </si>
  <si>
    <t>ME E4.3</t>
  </si>
  <si>
    <t>ME E4.4</t>
  </si>
  <si>
    <t>ME E4.5</t>
  </si>
  <si>
    <t>There is a formal and authorized social media account for disseminating messages on routine immunization</t>
  </si>
  <si>
    <t>There is a designated official for addressing the social media</t>
  </si>
  <si>
    <t>Social media is regularly scanned for negative reports and rumours</t>
  </si>
  <si>
    <t>Routine immunization messages are regularly communicated through social media</t>
  </si>
  <si>
    <t>There is a planned strategy to counter rumours and misinformation on social media</t>
  </si>
  <si>
    <t>There are established procedures for capacity building of key personnel responsible for communication  at each level of administration</t>
  </si>
  <si>
    <t>ME E5.1</t>
  </si>
  <si>
    <t>ME E5.2</t>
  </si>
  <si>
    <t>ME E5.3</t>
  </si>
  <si>
    <t>ME E5.4</t>
  </si>
  <si>
    <t>ME E5.5</t>
  </si>
  <si>
    <t>Key personnel for media management have been identified and authorized</t>
  </si>
  <si>
    <t>Formal training for communicating with the community and influencers has been provided</t>
  </si>
  <si>
    <t>Formal training for communicating with media has been provided</t>
  </si>
  <si>
    <t>Capacity building has been undertaken for media management</t>
  </si>
  <si>
    <t>Standard
F1</t>
  </si>
  <si>
    <t>There are established procedures for coordination with partner agencies</t>
  </si>
  <si>
    <t>ME F1.1</t>
  </si>
  <si>
    <t>ME F1.2</t>
  </si>
  <si>
    <t>Partner agencies have been identified at each level</t>
  </si>
  <si>
    <t>There is an established channel for sharing bilateral information with partner agencies</t>
  </si>
  <si>
    <t>Standard
F2</t>
  </si>
  <si>
    <t>There are established procedures for coordination with drug regulatory authorities</t>
  </si>
  <si>
    <t>ME F2.1</t>
  </si>
  <si>
    <t>ME F2.2</t>
  </si>
  <si>
    <t>Drug regularity authorities are involved at all levels of AEFI surveillance</t>
  </si>
  <si>
    <t>There is an established channel for sharing bilateral information with drug authorities</t>
  </si>
  <si>
    <t>Standard
F3</t>
  </si>
  <si>
    <t>There are established procedures for coordination with Pharmacovigilance Programme</t>
  </si>
  <si>
    <t>ME F3.1</t>
  </si>
  <si>
    <t>ME F3.2</t>
  </si>
  <si>
    <t>Pharmacovigilance authorities are involved at all levels of AEFI surveillance</t>
  </si>
  <si>
    <t>There is an established channel for sharing bilateral information with Pharmacovigilance programme</t>
  </si>
  <si>
    <t>There are established procedures for coordination with professional associations, 
academic institutions and collaborating centres</t>
  </si>
  <si>
    <t>ME F4.1</t>
  </si>
  <si>
    <t>ME F4.2</t>
  </si>
  <si>
    <t>ME F4.3</t>
  </si>
  <si>
    <t>List of representatives of professional bodies are available at each level of programme</t>
  </si>
  <si>
    <t>There is a system of regular interaction and information sharing with professional bodies</t>
  </si>
  <si>
    <t>Institutions and organizations working in similar domains are identified and collaborated</t>
  </si>
  <si>
    <t>ME F5.1</t>
  </si>
  <si>
    <t>ME F5.2</t>
  </si>
  <si>
    <t>ME F5.3</t>
  </si>
  <si>
    <t>Area of Concern - G Monitoring and Feedback</t>
  </si>
  <si>
    <t>Standard
G1</t>
  </si>
  <si>
    <t>Key performance indicators for AEFI programme are defined, monitored and analyzed</t>
  </si>
  <si>
    <t>ME G1.1</t>
  </si>
  <si>
    <t>ME G1.2</t>
  </si>
  <si>
    <t>ME G1.3</t>
  </si>
  <si>
    <t>ME G1.4</t>
  </si>
  <si>
    <t>ME G1.5</t>
  </si>
  <si>
    <t>ME G1.6</t>
  </si>
  <si>
    <t>Key performance indicators are defined at each level</t>
  </si>
  <si>
    <t>There is a system to gather and update data for generation of indicators on weekly, monthly and quarterly basis</t>
  </si>
  <si>
    <t>The indicators are being regularly analyzed at each level</t>
  </si>
  <si>
    <t>The quality of data received at all levels is verified regularly</t>
  </si>
  <si>
    <t>Benchmarks and control limits have been defined for key performance indicators</t>
  </si>
  <si>
    <t>There is a system to effectively communicate feedback on AEFI surveillance indicators to the lower levels on monthly basis</t>
  </si>
  <si>
    <t>There are established procedures for scanning of different sources for identifying signals for AEFI cases</t>
  </si>
  <si>
    <t>Standard
G2</t>
  </si>
  <si>
    <t>ME G2.1</t>
  </si>
  <si>
    <t>ME G2.2</t>
  </si>
  <si>
    <t>ME G2.3</t>
  </si>
  <si>
    <t>There is a system to analyze data and trends to identify potential signals</t>
  </si>
  <si>
    <t>There is a system for identifying, documenting and communicating a signal to relevant stakeholders</t>
  </si>
  <si>
    <t>There is a system to take action on identified signals</t>
  </si>
  <si>
    <t>Standard
G3</t>
  </si>
  <si>
    <t>There is an established procedure for providing timely feedback on reports submitted</t>
  </si>
  <si>
    <t>ME G3.1</t>
  </si>
  <si>
    <t>ME G3.2</t>
  </si>
  <si>
    <t>ME G3.3</t>
  </si>
  <si>
    <t>There is a defined criteria and checklist to assess completeness and quality of submitted investigation reports</t>
  </si>
  <si>
    <t>Turnaround time for giving feedback on investigations is defined and adhered to</t>
  </si>
  <si>
    <t>Follow-up is done on given feedback in stipulated time</t>
  </si>
  <si>
    <t>There is an established procedure for providing feedback to the states regarding outcome of findings of causality assessments and trend analysis</t>
  </si>
  <si>
    <t>Standard
G4</t>
  </si>
  <si>
    <t>ME G4.1</t>
  </si>
  <si>
    <t>ME G4.2</t>
  </si>
  <si>
    <t>Periodic feedback is given to states on trend analysis of key performance indicators</t>
  </si>
  <si>
    <t>State ensures that relevant feedback has been communicated to stakeholders at district and facility level</t>
  </si>
  <si>
    <t>Standard
G5</t>
  </si>
  <si>
    <t>There is an established procedure to follow up with non-reporting states and districts</t>
  </si>
  <si>
    <t>ME G5.1</t>
  </si>
  <si>
    <t>ME G5.2</t>
  </si>
  <si>
    <t>ME G5.3</t>
  </si>
  <si>
    <t>ME G5.4</t>
  </si>
  <si>
    <t>ME G5.5</t>
  </si>
  <si>
    <t>Non-reporting districts and states are identified periodically</t>
  </si>
  <si>
    <t>Under-reporting districts and states are identified periodically</t>
  </si>
  <si>
    <t>Root cause analysis is done for non-reporting/under-reporting districts and states</t>
  </si>
  <si>
    <t>Feedback on non-/under-reporting districts is given to states</t>
  </si>
  <si>
    <t>Follow up action is taken over feed back</t>
  </si>
  <si>
    <t>Standard H1</t>
  </si>
  <si>
    <t>Quality policy and objectives are defined and disseminated</t>
  </si>
  <si>
    <t>Standard H2</t>
  </si>
  <si>
    <t>Standard Operating Procedures are defined, documented  and established  at each level</t>
  </si>
  <si>
    <t>There are established  procedures  for internal assessment and periodic reviews</t>
  </si>
  <si>
    <t>ME H1.1</t>
  </si>
  <si>
    <t>Quality team for AEFI surveillance programme is in place &amp; it reviews the quality at periodic intervals</t>
  </si>
  <si>
    <t>ME H2.3</t>
  </si>
  <si>
    <t>ME H3.5</t>
  </si>
  <si>
    <t>There is a mechanism for validation and analysis of quality indicators to facilitate quality improvement</t>
  </si>
  <si>
    <t>ME H4.1</t>
  </si>
  <si>
    <t>Action plans are prepared for the low performing areas in stakeholder  survey</t>
  </si>
  <si>
    <t>Stakeholder satisfaction surveys are conducted &amp; analyzed at periodic intervals</t>
  </si>
  <si>
    <t>ME H4.4</t>
  </si>
  <si>
    <t>ME H4.5</t>
  </si>
  <si>
    <t>The QMS is communicated and coordinated amongst all the staff involved in the AEFI surveillance programme through an appropriate training mechanism</t>
  </si>
  <si>
    <t>The quality improvement programme identifies opportunities for improvement based on pre-defined intervals</t>
  </si>
  <si>
    <t>ME A3.6</t>
  </si>
  <si>
    <t>ME A3.7</t>
  </si>
  <si>
    <t>ME A3.8</t>
  </si>
  <si>
    <t>ME A3.9</t>
  </si>
  <si>
    <t>ME A3.10</t>
  </si>
  <si>
    <t>EPID number for each case is assigned by DIO</t>
  </si>
  <si>
    <t>Completed CRF is forwarded by DIO to state immunization officer and national level within 48 hours of AEFI case notification</t>
  </si>
  <si>
    <t>CRFs are collated and line listed by DIO</t>
  </si>
  <si>
    <t>CRFs are collated and line listed by State Immunization Officer</t>
  </si>
  <si>
    <t>CRFs are collated, line listed and reported at national level as per defined protoco</t>
  </si>
  <si>
    <t>Key officials in civil administration and police department are identified at each level</t>
  </si>
  <si>
    <t>Civil administration is regularly updated regarding immunization programme</t>
  </si>
  <si>
    <t>ME D3.1</t>
  </si>
  <si>
    <t>Sl</t>
  </si>
  <si>
    <t>Ask ANM, ASHA and AWW if they are aware of what to do if there is an AEFI</t>
  </si>
  <si>
    <t>ME D3.2</t>
  </si>
  <si>
    <t>ME D3.3</t>
  </si>
  <si>
    <t>Ask MO and verify with the current AEFI guideline</t>
  </si>
  <si>
    <r>
      <t>ME D3.4</t>
    </r>
    <r>
      <rPr>
        <sz val="11"/>
        <color theme="1"/>
        <rFont val="Calibri"/>
        <family val="2"/>
        <scheme val="minor"/>
      </rPr>
      <t/>
    </r>
  </si>
  <si>
    <r>
      <t>ME D3.5</t>
    </r>
    <r>
      <rPr>
        <sz val="11"/>
        <color theme="1"/>
        <rFont val="Calibri"/>
        <family val="2"/>
        <scheme val="minor"/>
      </rPr>
      <t/>
    </r>
  </si>
  <si>
    <r>
      <t>ME D3.6</t>
    </r>
    <r>
      <rPr>
        <sz val="11"/>
        <color theme="1"/>
        <rFont val="Calibri"/>
        <family val="2"/>
        <scheme val="minor"/>
      </rPr>
      <t/>
    </r>
  </si>
  <si>
    <r>
      <t>ME D3.7</t>
    </r>
    <r>
      <rPr>
        <sz val="11"/>
        <color theme="1"/>
        <rFont val="Calibri"/>
        <family val="2"/>
        <scheme val="minor"/>
      </rPr>
      <t/>
    </r>
  </si>
  <si>
    <t>ME D4.1</t>
  </si>
  <si>
    <t>AEFI guidelines are available with key stake holders at all levels</t>
  </si>
  <si>
    <t>ME D4.2</t>
  </si>
  <si>
    <t>Verify whether the TNA report exists</t>
  </si>
  <si>
    <t>ME D4.4</t>
  </si>
  <si>
    <t>Verify training records</t>
  </si>
  <si>
    <r>
      <t>ME D4.5</t>
    </r>
    <r>
      <rPr>
        <sz val="11"/>
        <color theme="1"/>
        <rFont val="Calibri"/>
        <family val="2"/>
        <scheme val="minor"/>
      </rPr>
      <t/>
    </r>
  </si>
  <si>
    <r>
      <t>ME D4.6</t>
    </r>
    <r>
      <rPr>
        <sz val="11"/>
        <color theme="1"/>
        <rFont val="Calibri"/>
        <family val="2"/>
        <scheme val="minor"/>
      </rPr>
      <t/>
    </r>
  </si>
  <si>
    <t>ME D5.1</t>
  </si>
  <si>
    <t>OB</t>
  </si>
  <si>
    <t>Observe interaction at  session site and interview  parents/ caregivers</t>
  </si>
  <si>
    <t>ME D5.2</t>
  </si>
  <si>
    <t>OB, PI</t>
  </si>
  <si>
    <t>Observe  session site and interview  parents/caregivers</t>
  </si>
  <si>
    <t>ME D5.3</t>
  </si>
  <si>
    <t>Observe  session site and interview parents/caregivers</t>
  </si>
  <si>
    <t>ME D5.4</t>
  </si>
  <si>
    <t>OB/RR/SI</t>
  </si>
  <si>
    <t>Verify the emergency tray with the updated available list as per recommendation</t>
  </si>
  <si>
    <t>ME D5.5</t>
  </si>
  <si>
    <t>Verify whether the materials are displayed at the session site</t>
  </si>
  <si>
    <t>ME D5.6</t>
  </si>
  <si>
    <t>Ask the vaccinator what steps to take in case of a serious reaction/ anaphylaxis</t>
  </si>
  <si>
    <t>ME D5.7</t>
  </si>
  <si>
    <t>ME E1.1</t>
  </si>
  <si>
    <t>List of designated staff</t>
  </si>
  <si>
    <t>ME E1.2</t>
  </si>
  <si>
    <t>Observe ANM and ask parents/caregivers the four key messages</t>
  </si>
  <si>
    <t>ME E1.3</t>
  </si>
  <si>
    <t>Observe sessions and interactions</t>
  </si>
  <si>
    <t>ME E1.4</t>
  </si>
  <si>
    <t>OB/SI/PI</t>
  </si>
  <si>
    <r>
      <t>ME E1.5</t>
    </r>
    <r>
      <rPr>
        <sz val="11"/>
        <color theme="1"/>
        <rFont val="Calibri"/>
        <family val="2"/>
        <scheme val="minor"/>
      </rPr>
      <t/>
    </r>
  </si>
  <si>
    <t>Verify by interacting with volunteers, chosen advocates and community</t>
  </si>
  <si>
    <t>Area of Concern -  F Convergence</t>
  </si>
  <si>
    <t>There  is an established procedure for seeking help of civil administration in case of crisis</t>
  </si>
  <si>
    <t>ME H1.2</t>
  </si>
  <si>
    <t>Check quality policy is displayed  &amp; staff is aware of quality policy</t>
  </si>
  <si>
    <t>ME H1.3</t>
  </si>
  <si>
    <t>ME H1.4</t>
  </si>
  <si>
    <t>Check quality objectives   are reviewed at periodic intervals</t>
  </si>
  <si>
    <t>ME H2.1</t>
  </si>
  <si>
    <t>ME H2.2</t>
  </si>
  <si>
    <t>Check relevant part of SOP is  available with its  process owner</t>
  </si>
  <si>
    <t>Check work instructions are displayed</t>
  </si>
  <si>
    <t>ME H2.4</t>
  </si>
  <si>
    <t>Verify with the training records and staff interview</t>
  </si>
  <si>
    <t>ME H3.1</t>
  </si>
  <si>
    <t>Periodic internal assessments are conducted at various levels at defined intervals</t>
  </si>
  <si>
    <t>ME H3.2</t>
  </si>
  <si>
    <t>Check records are maintained</t>
  </si>
  <si>
    <t>ME H3.3</t>
  </si>
  <si>
    <t>Check action plan is reviewed periodically</t>
  </si>
  <si>
    <t>ME H3.4</t>
  </si>
  <si>
    <t>Continual Quality Improvement  is  practiced at each level of AEFI surveillance programme</t>
  </si>
  <si>
    <t>ME H4.2</t>
  </si>
  <si>
    <t>Check records are available  &amp; maintained</t>
  </si>
  <si>
    <t>ME H4.3</t>
  </si>
  <si>
    <t>Standard H5</t>
  </si>
  <si>
    <t>There is  an established procedure to identify and mitigate risks in relation to AEFI programme</t>
  </si>
  <si>
    <t>ME H5.1</t>
  </si>
  <si>
    <t>ME H5.2</t>
  </si>
  <si>
    <t>ME H5.3</t>
  </si>
  <si>
    <t>Verify risk register</t>
  </si>
  <si>
    <t>ME H5.4</t>
  </si>
  <si>
    <t>Standard
B3</t>
  </si>
  <si>
    <t>Standard
B4</t>
  </si>
  <si>
    <t>Standard
B5</t>
  </si>
  <si>
    <t>Standard
D5</t>
  </si>
  <si>
    <t>ME B2.2</t>
  </si>
  <si>
    <t>ME B2.3</t>
  </si>
  <si>
    <t>ME B2.4</t>
  </si>
  <si>
    <t>ME B2.5</t>
  </si>
  <si>
    <t>ME B2.6</t>
  </si>
  <si>
    <t>ME B2.7</t>
  </si>
  <si>
    <t>ME B2.8</t>
  </si>
  <si>
    <t>ME B2.9</t>
  </si>
  <si>
    <t>ME B2.10</t>
  </si>
  <si>
    <t>ME B2.11</t>
  </si>
  <si>
    <t>ME B2.12</t>
  </si>
  <si>
    <t>ME B2.13</t>
  </si>
  <si>
    <t>ME B2.14</t>
  </si>
  <si>
    <t>ME B2.15</t>
  </si>
  <si>
    <t>Area of Concern - H Quality Management System</t>
  </si>
  <si>
    <t>Mark Obtained</t>
  </si>
  <si>
    <t>Total Marks</t>
  </si>
  <si>
    <t>National Quality Assurance Standards for AEFI Surveillance</t>
  </si>
  <si>
    <t>Level - Immunisation Site</t>
  </si>
  <si>
    <t>Overall Score</t>
  </si>
  <si>
    <t>Reference Number</t>
  </si>
  <si>
    <t>Standard Statement</t>
  </si>
  <si>
    <t>Score in %</t>
  </si>
  <si>
    <t>Preliminary Investigation of cases is done as per guidelines</t>
  </si>
  <si>
    <r>
      <rPr>
        <b/>
        <sz val="12"/>
        <rFont val="Cambria"/>
        <family val="1"/>
      </rPr>
      <t>Standard
B2</t>
    </r>
  </si>
  <si>
    <r>
      <rPr>
        <sz val="12"/>
        <rFont val="Cambria"/>
        <family val="1"/>
      </rPr>
      <t>Reporting
Medical Officer prepares the list of evidences which will be required
for investigation  in
consultation  with
DIO</t>
    </r>
  </si>
  <si>
    <r>
      <rPr>
        <sz val="12"/>
        <rFont val="Cambria"/>
        <family val="1"/>
      </rPr>
      <t>Relevant registers, ANM diaries, session tally sheets, indent records, used and unused vial, diluents, syringes etc. Ask MO/DIO for items
to be  included in the list of evidence.</t>
    </r>
  </si>
  <si>
    <r>
      <rPr>
        <sz val="12"/>
        <rFont val="Cambria"/>
        <family val="1"/>
      </rPr>
      <t>Front line worker is aware of
her role and responsibilities for AEFI surveillance
programme</t>
    </r>
  </si>
  <si>
    <r>
      <rPr>
        <sz val="12"/>
        <rFont val="Cambria"/>
        <family val="1"/>
      </rPr>
      <t>Health Supervisor is aware of his/ her role and responsibility for AEFI surveillance
programme</t>
    </r>
  </si>
  <si>
    <r>
      <rPr>
        <sz val="12"/>
        <rFont val="Cambria"/>
        <family val="1"/>
      </rPr>
      <t>Ask the Health Supervisor regarding his/her role and responsibility in the AEFI surveillance programme. Verify with the current AEFI guideline</t>
    </r>
  </si>
  <si>
    <r>
      <rPr>
        <sz val="12"/>
        <rFont val="Cambria"/>
        <family val="1"/>
      </rPr>
      <t>Medical Officer is aware of his/ her role and responsibility for
AEFI surveillance
programme</t>
    </r>
  </si>
  <si>
    <r>
      <rPr>
        <b/>
        <sz val="12"/>
        <rFont val="Cambria"/>
        <family val="1"/>
      </rPr>
      <t>Standard
D4</t>
    </r>
  </si>
  <si>
    <r>
      <rPr>
        <sz val="12"/>
        <rFont val="Cambria"/>
        <family val="1"/>
      </rPr>
      <t>Verify availability of copies of the AEFI guidelines with committee members at all levels: BMO, DIO, SEPIO,
others.</t>
    </r>
  </si>
  <si>
    <r>
      <rPr>
        <sz val="12"/>
        <rFont val="Cambria"/>
        <family val="1"/>
      </rPr>
      <t>Training and skill needs assessment has been done for AEFI surveillance programme at all levels</t>
    </r>
  </si>
  <si>
    <r>
      <rPr>
        <sz val="12"/>
        <rFont val="Cambria"/>
        <family val="1"/>
      </rPr>
      <t>Training has been provided to
stakeholders as  per
schedule</t>
    </r>
  </si>
  <si>
    <r>
      <rPr>
        <sz val="12"/>
        <rFont val="Cambria"/>
        <family val="1"/>
      </rPr>
      <t>Parents are counselled for informing about any untoward event of concern following
vaccination</t>
    </r>
  </si>
  <si>
    <r>
      <rPr>
        <sz val="12"/>
        <rFont val="Cambria"/>
        <family val="1"/>
      </rPr>
      <t>Antipyretic drugs are provided wherever required</t>
    </r>
  </si>
  <si>
    <r>
      <rPr>
        <sz val="12"/>
        <rFont val="Cambria"/>
        <family val="1"/>
      </rPr>
      <t>Beneficiaries are observed for 30 minutes after immunization</t>
    </r>
  </si>
  <si>
    <r>
      <rPr>
        <sz val="12"/>
        <rFont val="Cambria"/>
        <family val="1"/>
      </rPr>
      <t>Emergency drug tray is available at the site of
immunization</t>
    </r>
  </si>
  <si>
    <r>
      <rPr>
        <sz val="12"/>
        <rFont val="Cambria"/>
        <family val="1"/>
      </rPr>
      <t>Protocols and Instructions regarding preventing, identifying, managing  AEFI are displayed at the
immunization  sites</t>
    </r>
  </si>
  <si>
    <r>
      <rPr>
        <sz val="12"/>
        <rFont val="Cambria"/>
        <family val="1"/>
      </rPr>
      <t>Vaccinator is aware of  what to do in case of any immediate serious reaction/ anaphylaxis</t>
    </r>
  </si>
  <si>
    <r>
      <rPr>
        <sz val="12"/>
        <rFont val="Cambria"/>
        <family val="1"/>
      </rPr>
      <t>Vaccinator is aware of how to prevent immunization  error
related reactions</t>
    </r>
  </si>
  <si>
    <r>
      <rPr>
        <sz val="12"/>
        <rFont val="Cambria"/>
        <family val="1"/>
      </rPr>
      <t>Ask the vaccinator how to prevent immunization
error related reactions from occurring</t>
    </r>
  </si>
  <si>
    <r>
      <rPr>
        <b/>
        <sz val="12"/>
        <rFont val="Cambria"/>
        <family val="1"/>
      </rPr>
      <t xml:space="preserve">Area of Concern  </t>
    </r>
    <r>
      <rPr>
        <sz val="12"/>
        <rFont val="Cambria"/>
        <family val="1"/>
      </rPr>
      <t xml:space="preserve">-  E </t>
    </r>
    <r>
      <rPr>
        <b/>
        <sz val="12"/>
        <rFont val="Cambria"/>
        <family val="1"/>
      </rPr>
      <t>Communication</t>
    </r>
  </si>
  <si>
    <r>
      <rPr>
        <sz val="12"/>
        <rFont val="Cambria"/>
        <family val="1"/>
      </rPr>
      <t>Key personnel for community
engagement have
been identified and authorized</t>
    </r>
  </si>
  <si>
    <r>
      <rPr>
        <sz val="12"/>
        <rFont val="Cambria"/>
        <family val="1"/>
      </rPr>
      <t>Vaccinators and extension  workers deliver the four key messages to parents after each
vaccination</t>
    </r>
  </si>
  <si>
    <r>
      <rPr>
        <sz val="12"/>
        <rFont val="Cambria"/>
        <family val="1"/>
      </rPr>
      <t>Vaccinators and extension  workers communicate the benefits of RI  at VHND sessions</t>
    </r>
  </si>
  <si>
    <r>
      <rPr>
        <sz val="12"/>
        <rFont val="Cambria"/>
        <family val="1"/>
      </rPr>
      <t>Advocacy with community Influencers for giving key messages on benefits of
immunization</t>
    </r>
  </si>
  <si>
    <r>
      <rPr>
        <sz val="12"/>
        <rFont val="Cambria"/>
        <family val="1"/>
      </rPr>
      <t>Meeting with VHSNC members, District Medical   DMEIO and block panchayati  raj members</t>
    </r>
  </si>
  <si>
    <r>
      <rPr>
        <b/>
        <sz val="12"/>
        <rFont val="Cambria"/>
        <family val="1"/>
      </rPr>
      <t>Standard
E5</t>
    </r>
  </si>
  <si>
    <r>
      <rPr>
        <sz val="12"/>
        <rFont val="Cambria"/>
        <family val="1"/>
      </rPr>
      <t>Capacity building for social mobilization
and advocacy is undertaken for community
engagement</t>
    </r>
  </si>
  <si>
    <r>
      <rPr>
        <sz val="12"/>
        <rFont val="Cambria"/>
        <family val="1"/>
      </rPr>
      <t>Ask for meeting minutes or SOPs or directives or evidences of previous events in which help was sought  from civil administration or police</t>
    </r>
  </si>
  <si>
    <r>
      <rPr>
        <sz val="12"/>
        <rFont val="Cambria"/>
        <family val="1"/>
      </rPr>
      <t>Quality policy for AEFI surveillance programme  is
defined</t>
    </r>
  </si>
  <si>
    <r>
      <rPr>
        <sz val="12"/>
        <rFont val="Cambria"/>
        <family val="1"/>
      </rPr>
      <t>Quality objective for
AEFI surveillance is defined</t>
    </r>
  </si>
  <si>
    <r>
      <rPr>
        <sz val="12"/>
        <rFont val="Cambria"/>
        <family val="1"/>
      </rPr>
      <t>Check quality objectives  are
displayed.   Also check staff is aware of quality objectives</t>
    </r>
  </si>
  <si>
    <r>
      <rPr>
        <sz val="12"/>
        <rFont val="Cambria"/>
        <family val="1"/>
      </rPr>
      <t>Progress in achieving quality objectives  is monitored
periodically</t>
    </r>
  </si>
  <si>
    <r>
      <rPr>
        <sz val="12"/>
        <rFont val="Cambria"/>
        <family val="1"/>
      </rPr>
      <t>Standard operating procedures for
key processes are prepared, approved &amp; updated</t>
    </r>
  </si>
  <si>
    <r>
      <rPr>
        <sz val="12"/>
        <rFont val="Cambria"/>
        <family val="1"/>
      </rPr>
      <t>Covers following areas: notification  &amp; reporting, investigation, causality assessment,  operation management,  communication, convergence,  monitoring
&amp; feedback  &amp; QMS. Check current version of SOP  is
available</t>
    </r>
  </si>
  <si>
    <r>
      <rPr>
        <sz val="12"/>
        <rFont val="Cambria"/>
        <family val="1"/>
      </rPr>
      <t>Standard operating procedures are available  at point of use</t>
    </r>
  </si>
  <si>
    <r>
      <rPr>
        <sz val="12"/>
        <rFont val="Cambria"/>
        <family val="1"/>
      </rPr>
      <t>Standard operating procedure adequately describe processes &amp; procedures</t>
    </r>
  </si>
  <si>
    <r>
      <rPr>
        <sz val="12"/>
        <rFont val="Cambria"/>
        <family val="1"/>
      </rPr>
      <t>Staff is trained
&amp; aware of
procedures written in SOPs</t>
    </r>
  </si>
  <si>
    <r>
      <rPr>
        <b/>
        <sz val="12"/>
        <rFont val="Cambria"/>
        <family val="1"/>
      </rPr>
      <t>Standard
H3</t>
    </r>
  </si>
  <si>
    <r>
      <rPr>
        <sz val="12"/>
        <rFont val="Cambria"/>
        <family val="1"/>
      </rPr>
      <t>Check whether internal assessment plan &amp; schedule  is  prepared, internal assessors are identified  &amp; trained, records of internal assessment are maintained  &amp; person identified to coordinate
activities.</t>
    </r>
  </si>
  <si>
    <r>
      <rPr>
        <sz val="12"/>
        <rFont val="Cambria"/>
        <family val="1"/>
      </rPr>
      <t>Non compliances are enumerated &amp; recorded
adequately</t>
    </r>
  </si>
  <si>
    <r>
      <rPr>
        <sz val="12"/>
        <rFont val="Cambria"/>
        <family val="1"/>
      </rPr>
      <t>Action plans are made on gaps found during assessment process</t>
    </r>
  </si>
  <si>
    <r>
      <rPr>
        <sz val="12"/>
        <rFont val="Cambria"/>
        <family val="1"/>
      </rPr>
      <t>Corrective actions are taken to address the issues, observed  in the assessment</t>
    </r>
  </si>
  <si>
    <r>
      <rPr>
        <sz val="12"/>
        <rFont val="Cambria"/>
        <family val="1"/>
      </rPr>
      <t>Check system is in place to ensure that corrective actions are taken timely</t>
    </r>
  </si>
  <si>
    <r>
      <rPr>
        <sz val="12"/>
        <rFont val="Cambria"/>
        <family val="1"/>
      </rPr>
      <t>Internal quality assurance programme for its key processes are
in place</t>
    </r>
  </si>
  <si>
    <r>
      <rPr>
        <sz val="12"/>
        <rFont val="Cambria"/>
        <family val="1"/>
      </rPr>
      <t>Check availability &amp; use of checklist for investigations, causality assessment, communication, monitoring &amp;
feedback etc.</t>
    </r>
  </si>
  <si>
    <r>
      <rPr>
        <sz val="12"/>
        <rFont val="Cambria"/>
        <family val="1"/>
      </rPr>
      <t>Risk management framework is in place for AEFI surveillance Programme</t>
    </r>
  </si>
  <si>
    <r>
      <rPr>
        <sz val="12"/>
        <rFont val="Cambria"/>
        <family val="1"/>
      </rPr>
      <t>Check availability of risk management framework  with commitment to manage risk. Also check availability of  plans, relationships, accountabilities, resources, processes and activities to manage all types of risks</t>
    </r>
  </si>
  <si>
    <r>
      <rPr>
        <sz val="12"/>
        <rFont val="Cambria"/>
        <family val="1"/>
      </rPr>
      <t>Risks &amp; opportunities for improvement in all critical processes are  identified, analyzed  &amp; prioritized</t>
    </r>
  </si>
  <si>
    <r>
      <rPr>
        <sz val="12"/>
        <rFont val="Cambria"/>
        <family val="1"/>
      </rPr>
      <t>Check whether  risks and opportunities are clearly defined including what
is acceptable  &amp; what is unacceptable,  how to eliminate, avoid  &amp; mitigate specific risks</t>
    </r>
  </si>
  <si>
    <r>
      <rPr>
        <sz val="12"/>
        <rFont val="Cambria"/>
        <family val="1"/>
      </rPr>
      <t>There is a system
in place to take actions to eliminate, avoid  &amp; mitigate the risks</t>
    </r>
  </si>
  <si>
    <r>
      <rPr>
        <sz val="12"/>
        <rFont val="Cambria"/>
        <family val="1"/>
      </rPr>
      <t>There is a system in place to check
effectiveness of the actions taken.</t>
    </r>
  </si>
  <si>
    <r>
      <rPr>
        <b/>
        <sz val="12"/>
        <rFont val="Cambria"/>
        <family val="1"/>
      </rPr>
      <t>Standard
H4</t>
    </r>
  </si>
  <si>
    <t>Standard 
F5</t>
  </si>
  <si>
    <t>Area of Concern "A" - Notification and Reporting</t>
  </si>
  <si>
    <t>Area of Concern "B" - Investigation</t>
  </si>
  <si>
    <t>Area of Concern  -  D Operational Management</t>
  </si>
  <si>
    <t>Area of Concern "D" - Operational Management</t>
  </si>
  <si>
    <t>Area of Concern "C" Causality Assessment</t>
  </si>
  <si>
    <t>Roles and responsibilities of stakeholders at different administrative levels are defined and  effectively communicated</t>
  </si>
  <si>
    <t>There are  established  procedures for training and capacity building of personnel involved
in AEFI Surveillance</t>
  </si>
  <si>
    <t>There are  established  procedures for training and capacity building of personnel involved in AEFI Surveillance</t>
  </si>
  <si>
    <t>Area of Concern  -  E Communication</t>
  </si>
  <si>
    <t>There are established procedures for coordination with professional associations, academic institutions and collaborating centres</t>
  </si>
  <si>
    <t>Standard
F4</t>
  </si>
  <si>
    <t>There are established procedures for coordination with civil administration and law enforcement agencies</t>
  </si>
  <si>
    <t>Area of Concern -  H  "Quality Management System"</t>
  </si>
  <si>
    <t>Area of Concern -G "Monitoring and Feedback"</t>
  </si>
  <si>
    <t>Maximum Marks</t>
  </si>
  <si>
    <t>Score %</t>
  </si>
  <si>
    <t>NA</t>
  </si>
  <si>
    <t>S.no</t>
  </si>
  <si>
    <t>Area of Concern</t>
  </si>
  <si>
    <t>Score</t>
  </si>
  <si>
    <t>A</t>
  </si>
  <si>
    <t>B</t>
  </si>
  <si>
    <t>C</t>
  </si>
  <si>
    <t>D</t>
  </si>
  <si>
    <t>E</t>
  </si>
  <si>
    <t>F</t>
  </si>
  <si>
    <t>G</t>
  </si>
  <si>
    <t>H</t>
  </si>
  <si>
    <t>Notification and Reporting</t>
  </si>
  <si>
    <t>Investigation</t>
  </si>
  <si>
    <t>Causality Assessment</t>
  </si>
  <si>
    <t>Operational Management</t>
  </si>
  <si>
    <t xml:space="preserve">Communication </t>
  </si>
  <si>
    <t>Convergance</t>
  </si>
  <si>
    <t>Monitoring and Feedback</t>
  </si>
  <si>
    <t>Quality Management System</t>
  </si>
  <si>
    <t>Total</t>
  </si>
  <si>
    <t>%</t>
  </si>
  <si>
    <t>Name of Immunisation Site</t>
  </si>
  <si>
    <t>Name of Assessor</t>
  </si>
  <si>
    <t>Date of Assessment</t>
  </si>
  <si>
    <t>Name of Assesse</t>
  </si>
  <si>
    <t>Major Gaps Observed</t>
  </si>
  <si>
    <t>Strengths/Good Practices</t>
  </si>
  <si>
    <t>Area of Improvements</t>
  </si>
  <si>
    <t>Signature</t>
  </si>
  <si>
    <t>Date</t>
  </si>
  <si>
    <t>Standard B2</t>
  </si>
  <si>
    <t>Standard D4</t>
  </si>
  <si>
    <t>Standard D5</t>
  </si>
  <si>
    <t>Standard E5</t>
  </si>
  <si>
    <t>Standard F5</t>
  </si>
  <si>
    <t>Standard H3</t>
  </si>
  <si>
    <t>Standard H4</t>
  </si>
  <si>
    <t>Standard B3</t>
  </si>
  <si>
    <t>Standard B4</t>
  </si>
  <si>
    <t>Standard B5</t>
  </si>
  <si>
    <t>Standard C1</t>
  </si>
  <si>
    <t>Standard C2</t>
  </si>
  <si>
    <t>Standard C3</t>
  </si>
  <si>
    <t>Standard C4</t>
  </si>
  <si>
    <t>Standard C5</t>
  </si>
  <si>
    <t>Standard D1</t>
  </si>
  <si>
    <t>Standard D2</t>
  </si>
  <si>
    <t>Standard F1</t>
  </si>
  <si>
    <t>Standard F2</t>
  </si>
  <si>
    <t>Standard F3</t>
  </si>
  <si>
    <t>Standard F4</t>
  </si>
  <si>
    <t>Standard G1</t>
  </si>
  <si>
    <t>Standard G2</t>
  </si>
  <si>
    <t>Standard G3</t>
  </si>
  <si>
    <t>Standard G4</t>
  </si>
  <si>
    <t>Standard 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</si>
</sst>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0"/>
      <name val="Cambria"/>
      <family val="1"/>
    </font>
    <font>
      <b/>
      <sz val="12"/>
      <color theme="1"/>
      <name val="Cambria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rgb="FFFF0000"/>
      <name val="Cambria"/>
      <family val="1"/>
    </font>
    <font>
      <sz val="11"/>
      <color rgb="FFFF0000"/>
      <name val="Cambria"/>
      <family val="1"/>
    </font>
    <font>
      <b/>
      <sz val="14"/>
      <color theme="1"/>
      <name val="Cambria"/>
      <family val="1"/>
    </font>
    <font>
      <b/>
      <sz val="18"/>
      <color theme="0"/>
      <name val="Cambria"/>
      <family val="1"/>
    </font>
    <font>
      <b/>
      <sz val="11"/>
      <color theme="0"/>
      <name val="Cambria"/>
      <family val="1"/>
    </font>
    <font>
      <b/>
      <sz val="14"/>
      <color theme="0"/>
      <name val="Cambria"/>
      <family val="1"/>
    </font>
    <font>
      <b/>
      <sz val="28"/>
      <color theme="0"/>
      <name val="Cambria"/>
      <family val="1"/>
    </font>
    <font>
      <b/>
      <sz val="10"/>
      <color theme="0"/>
      <name val="Cambria"/>
      <family val="1"/>
    </font>
    <font>
      <sz val="11"/>
      <color theme="0"/>
      <name val="Cambria"/>
      <family val="1"/>
    </font>
    <font>
      <b/>
      <sz val="36"/>
      <color theme="0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A0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9" fontId="2" fillId="0" borderId="0" xfId="1" applyFont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18" fillId="11" borderId="0" xfId="0" applyFont="1" applyFill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8" fillId="12" borderId="0" xfId="0" applyFont="1" applyFill="1" applyAlignment="1">
      <alignment horizontal="center"/>
    </xf>
    <xf numFmtId="9" fontId="18" fillId="12" borderId="0" xfId="1" applyFont="1" applyFill="1" applyAlignment="1">
      <alignment horizontal="center"/>
    </xf>
    <xf numFmtId="0" fontId="3" fillId="12" borderId="2" xfId="0" applyFont="1" applyFill="1" applyBorder="1" applyAlignment="1">
      <alignment horizontal="center" vertical="center"/>
    </xf>
    <xf numFmtId="9" fontId="3" fillId="12" borderId="2" xfId="1" applyFont="1" applyFill="1" applyBorder="1" applyAlignment="1">
      <alignment horizontal="center" vertical="center"/>
    </xf>
    <xf numFmtId="0" fontId="14" fillId="12" borderId="0" xfId="0" applyFont="1" applyFill="1" applyAlignment="1">
      <alignment horizontal="center"/>
    </xf>
    <xf numFmtId="9" fontId="14" fillId="12" borderId="0" xfId="1" applyFont="1" applyFill="1" applyAlignment="1">
      <alignment horizontal="center"/>
    </xf>
    <xf numFmtId="0" fontId="14" fillId="12" borderId="0" xfId="0" applyFont="1" applyFill="1" applyAlignment="1">
      <alignment horizontal="center" vertical="top"/>
    </xf>
    <xf numFmtId="9" fontId="14" fillId="12" borderId="0" xfId="1" applyFont="1" applyFill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4" fillId="1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3" fillId="9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9" fontId="19" fillId="10" borderId="1" xfId="0" applyNumberFormat="1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8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2">
    <dxf>
      <fill>
        <patternFill patternType="solid">
          <fgColor rgb="FFFFC000"/>
          <bgColor rgb="FF000000"/>
        </patternFill>
      </fill>
    </dxf>
    <dxf>
      <fill>
        <patternFill patternType="solid">
          <fgColor rgb="FF0070C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3333</xdr:rowOff>
    </xdr:from>
    <xdr:ext cx="6094" cy="188976"/>
    <xdr:pic>
      <xdr:nvPicPr>
        <xdr:cNvPr id="2" name="image33.png">
          <a:extLst>
            <a:ext uri="{FF2B5EF4-FFF2-40B4-BE49-F238E27FC236}">
              <a16:creationId xmlns:a16="http://schemas.microsoft.com/office/drawing/2014/main" id="{7049696C-F837-4DA6-9755-EBAB2658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1973"/>
          <a:ext cx="6094" cy="188976"/>
        </a:xfrm>
        <a:prstGeom prst="rect">
          <a:avLst/>
        </a:prstGeom>
      </xdr:spPr>
    </xdr:pic>
    <xdr:clientData/>
  </xdr:oneCellAnchor>
  <xdr:oneCellAnchor>
    <xdr:from>
      <xdr:col>5</xdr:col>
      <xdr:colOff>626967</xdr:colOff>
      <xdr:row>41</xdr:row>
      <xdr:rowOff>3333</xdr:rowOff>
    </xdr:from>
    <xdr:ext cx="6094" cy="188976"/>
    <xdr:pic>
      <xdr:nvPicPr>
        <xdr:cNvPr id="3" name="image33.png">
          <a:extLst>
            <a:ext uri="{FF2B5EF4-FFF2-40B4-BE49-F238E27FC236}">
              <a16:creationId xmlns:a16="http://schemas.microsoft.com/office/drawing/2014/main" id="{2C8F796B-8F05-4951-9936-C327CD3D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487" y="551973"/>
          <a:ext cx="6094" cy="1889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127</xdr:row>
      <xdr:rowOff>4095</xdr:rowOff>
    </xdr:from>
    <xdr:ext cx="6094" cy="188976"/>
    <xdr:pic>
      <xdr:nvPicPr>
        <xdr:cNvPr id="4" name="image34.png">
          <a:extLst>
            <a:ext uri="{FF2B5EF4-FFF2-40B4-BE49-F238E27FC236}">
              <a16:creationId xmlns:a16="http://schemas.microsoft.com/office/drawing/2014/main" id="{85E5FC07-0893-492F-820D-6671DC24E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9635"/>
          <a:ext cx="6094" cy="188976"/>
        </a:xfrm>
        <a:prstGeom prst="rect">
          <a:avLst/>
        </a:prstGeom>
      </xdr:spPr>
    </xdr:pic>
    <xdr:clientData/>
  </xdr:oneCellAnchor>
  <xdr:oneCellAnchor>
    <xdr:from>
      <xdr:col>5</xdr:col>
      <xdr:colOff>626967</xdr:colOff>
      <xdr:row>127</xdr:row>
      <xdr:rowOff>4095</xdr:rowOff>
    </xdr:from>
    <xdr:ext cx="6094" cy="188976"/>
    <xdr:pic>
      <xdr:nvPicPr>
        <xdr:cNvPr id="5" name="image34.png">
          <a:extLst>
            <a:ext uri="{FF2B5EF4-FFF2-40B4-BE49-F238E27FC236}">
              <a16:creationId xmlns:a16="http://schemas.microsoft.com/office/drawing/2014/main" id="{9D3628FE-8566-4B59-8709-F638174EF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487" y="2419635"/>
          <a:ext cx="6094" cy="1889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147</xdr:row>
      <xdr:rowOff>4095</xdr:rowOff>
    </xdr:from>
    <xdr:ext cx="6094" cy="188976"/>
    <xdr:pic>
      <xdr:nvPicPr>
        <xdr:cNvPr id="6" name="image34.png">
          <a:extLst>
            <a:ext uri="{FF2B5EF4-FFF2-40B4-BE49-F238E27FC236}">
              <a16:creationId xmlns:a16="http://schemas.microsoft.com/office/drawing/2014/main" id="{2FCE33DA-5FC6-4F7F-8293-C8889EFDC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123055"/>
          <a:ext cx="6094" cy="1889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155</xdr:row>
      <xdr:rowOff>4095</xdr:rowOff>
    </xdr:from>
    <xdr:ext cx="6094" cy="188976"/>
    <xdr:pic>
      <xdr:nvPicPr>
        <xdr:cNvPr id="7" name="image34.png">
          <a:extLst>
            <a:ext uri="{FF2B5EF4-FFF2-40B4-BE49-F238E27FC236}">
              <a16:creationId xmlns:a16="http://schemas.microsoft.com/office/drawing/2014/main" id="{E832D370-05BD-4E50-9928-5072538C9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19635"/>
          <a:ext cx="6094" cy="188976"/>
        </a:xfrm>
        <a:prstGeom prst="rect">
          <a:avLst/>
        </a:prstGeom>
      </xdr:spPr>
    </xdr:pic>
    <xdr:clientData/>
  </xdr:oneCellAnchor>
  <xdr:oneCellAnchor>
    <xdr:from>
      <xdr:col>5</xdr:col>
      <xdr:colOff>626967</xdr:colOff>
      <xdr:row>155</xdr:row>
      <xdr:rowOff>4095</xdr:rowOff>
    </xdr:from>
    <xdr:ext cx="6094" cy="188976"/>
    <xdr:pic>
      <xdr:nvPicPr>
        <xdr:cNvPr id="8" name="image34.png">
          <a:extLst>
            <a:ext uri="{FF2B5EF4-FFF2-40B4-BE49-F238E27FC236}">
              <a16:creationId xmlns:a16="http://schemas.microsoft.com/office/drawing/2014/main" id="{F28E81F3-FD9C-4EBB-A507-1273360DD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487" y="2419635"/>
          <a:ext cx="6094" cy="1889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178</xdr:row>
      <xdr:rowOff>358901</xdr:rowOff>
    </xdr:from>
    <xdr:ext cx="6094" cy="188976"/>
    <xdr:pic>
      <xdr:nvPicPr>
        <xdr:cNvPr id="9" name="image33.png">
          <a:extLst>
            <a:ext uri="{FF2B5EF4-FFF2-40B4-BE49-F238E27FC236}">
              <a16:creationId xmlns:a16="http://schemas.microsoft.com/office/drawing/2014/main" id="{E52657A9-214B-41E2-82E8-37E401617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7021"/>
          <a:ext cx="6094" cy="188976"/>
        </a:xfrm>
        <a:prstGeom prst="rect">
          <a:avLst/>
        </a:prstGeom>
      </xdr:spPr>
    </xdr:pic>
    <xdr:clientData/>
  </xdr:oneCellAnchor>
  <xdr:oneCellAnchor>
    <xdr:from>
      <xdr:col>5</xdr:col>
      <xdr:colOff>626967</xdr:colOff>
      <xdr:row>178</xdr:row>
      <xdr:rowOff>358901</xdr:rowOff>
    </xdr:from>
    <xdr:ext cx="6094" cy="188976"/>
    <xdr:pic>
      <xdr:nvPicPr>
        <xdr:cNvPr id="10" name="image33.png">
          <a:extLst>
            <a:ext uri="{FF2B5EF4-FFF2-40B4-BE49-F238E27FC236}">
              <a16:creationId xmlns:a16="http://schemas.microsoft.com/office/drawing/2014/main" id="{58FFBD47-C35F-4B42-9200-7C32FBC91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487" y="557021"/>
          <a:ext cx="6094" cy="1889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209</xdr:row>
      <xdr:rowOff>2095</xdr:rowOff>
    </xdr:from>
    <xdr:ext cx="6094" cy="188976"/>
    <xdr:pic>
      <xdr:nvPicPr>
        <xdr:cNvPr id="11" name="image35.png">
          <a:extLst>
            <a:ext uri="{FF2B5EF4-FFF2-40B4-BE49-F238E27FC236}">
              <a16:creationId xmlns:a16="http://schemas.microsoft.com/office/drawing/2014/main" id="{71308637-A40C-48C0-A67F-1E98F4226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79095"/>
          <a:ext cx="6094" cy="188976"/>
        </a:xfrm>
        <a:prstGeom prst="rect">
          <a:avLst/>
        </a:prstGeom>
      </xdr:spPr>
    </xdr:pic>
    <xdr:clientData/>
  </xdr:oneCellAnchor>
  <xdr:oneCellAnchor>
    <xdr:from>
      <xdr:col>5</xdr:col>
      <xdr:colOff>626967</xdr:colOff>
      <xdr:row>209</xdr:row>
      <xdr:rowOff>2095</xdr:rowOff>
    </xdr:from>
    <xdr:ext cx="6094" cy="188976"/>
    <xdr:pic>
      <xdr:nvPicPr>
        <xdr:cNvPr id="12" name="image35.png">
          <a:extLst>
            <a:ext uri="{FF2B5EF4-FFF2-40B4-BE49-F238E27FC236}">
              <a16:creationId xmlns:a16="http://schemas.microsoft.com/office/drawing/2014/main" id="{3CB9AE61-DC41-4EFF-B15F-3503AF3B0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4487" y="6479095"/>
          <a:ext cx="6094" cy="1889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212</xdr:row>
      <xdr:rowOff>2095</xdr:rowOff>
    </xdr:from>
    <xdr:ext cx="6094" cy="188976"/>
    <xdr:pic>
      <xdr:nvPicPr>
        <xdr:cNvPr id="13" name="image35.png">
          <a:extLst>
            <a:ext uri="{FF2B5EF4-FFF2-40B4-BE49-F238E27FC236}">
              <a16:creationId xmlns:a16="http://schemas.microsoft.com/office/drawing/2014/main" id="{51AD9B2C-48AC-4A03-8317-4A415CAE5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6047015"/>
          <a:ext cx="6094" cy="18897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252</xdr:row>
      <xdr:rowOff>2762</xdr:rowOff>
    </xdr:from>
    <xdr:ext cx="9142" cy="188976"/>
    <xdr:pic>
      <xdr:nvPicPr>
        <xdr:cNvPr id="14" name="image36.png">
          <a:extLst>
            <a:ext uri="{FF2B5EF4-FFF2-40B4-BE49-F238E27FC236}">
              <a16:creationId xmlns:a16="http://schemas.microsoft.com/office/drawing/2014/main" id="{8EF9C489-970A-492D-8510-D0030953F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19402"/>
          <a:ext cx="9142" cy="188976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252</xdr:row>
      <xdr:rowOff>2762</xdr:rowOff>
    </xdr:from>
    <xdr:ext cx="9142" cy="188976"/>
    <xdr:pic>
      <xdr:nvPicPr>
        <xdr:cNvPr id="15" name="image37.png">
          <a:extLst>
            <a:ext uri="{FF2B5EF4-FFF2-40B4-BE49-F238E27FC236}">
              <a16:creationId xmlns:a16="http://schemas.microsoft.com/office/drawing/2014/main" id="{117915FE-7A04-4E05-B756-487888F5D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5575" y="11219402"/>
          <a:ext cx="9142" cy="188976"/>
        </a:xfrm>
        <a:prstGeom prst="rect">
          <a:avLst/>
        </a:prstGeom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A7E5D-3FA8-4991-974F-760A1500EECD}">
  <sheetPr filterMode="1"/>
  <dimension ref="A1:G82"/>
  <sheetViews>
    <sheetView topLeftCell="A56" workbookViewId="0">
      <selection activeCell="C10" sqref="C10"/>
    </sheetView>
  </sheetViews>
  <sheetFormatPr defaultRowHeight="40" customHeight="1" x14ac:dyDescent="0.3"/>
  <cols>
    <col min="1" max="1" width="27.7265625" style="1" customWidth="1"/>
    <col min="2" max="2" width="30" style="28" customWidth="1"/>
    <col min="3" max="3" width="17.81640625" style="28" customWidth="1"/>
    <col min="4" max="4" width="23.81640625" style="28" customWidth="1"/>
    <col min="5" max="5" width="21.1796875" style="28" customWidth="1"/>
    <col min="6" max="6" width="16.08984375" style="28" customWidth="1"/>
    <col min="7" max="7" width="16.54296875" style="28" customWidth="1"/>
    <col min="8" max="16384" width="8.7265625" style="28"/>
  </cols>
  <sheetData>
    <row r="1" spans="1:7" ht="40" customHeight="1" x14ac:dyDescent="0.3">
      <c r="A1" s="58" t="e" vm="1">
        <v>#VALUE!</v>
      </c>
      <c r="B1" s="58"/>
      <c r="C1" s="59" t="s">
        <v>557</v>
      </c>
      <c r="D1" s="59"/>
      <c r="E1" s="59"/>
      <c r="F1" s="59"/>
      <c r="G1" s="59"/>
    </row>
    <row r="2" spans="1:7" ht="40" customHeight="1" x14ac:dyDescent="0.3">
      <c r="A2" s="58"/>
      <c r="B2" s="58"/>
      <c r="C2" s="59"/>
      <c r="D2" s="59"/>
      <c r="E2" s="59"/>
      <c r="F2" s="59"/>
      <c r="G2" s="59"/>
    </row>
    <row r="3" spans="1:7" ht="40" customHeight="1" x14ac:dyDescent="0.3">
      <c r="A3" s="58"/>
      <c r="B3" s="58"/>
      <c r="C3" s="59"/>
      <c r="D3" s="59"/>
      <c r="E3" s="59"/>
      <c r="F3" s="59"/>
      <c r="G3" s="59"/>
    </row>
    <row r="4" spans="1:7" ht="40" customHeight="1" x14ac:dyDescent="0.3">
      <c r="A4" s="60" t="s">
        <v>558</v>
      </c>
      <c r="B4" s="60"/>
      <c r="C4" s="60"/>
      <c r="D4" s="60"/>
      <c r="E4" s="60"/>
      <c r="F4" s="60"/>
      <c r="G4" s="60"/>
    </row>
    <row r="5" spans="1:7" ht="40" customHeight="1" x14ac:dyDescent="0.3">
      <c r="A5" s="37" t="s">
        <v>655</v>
      </c>
      <c r="B5" s="67"/>
      <c r="C5" s="67"/>
      <c r="D5" s="67"/>
      <c r="E5" s="37" t="s">
        <v>657</v>
      </c>
      <c r="F5" s="67"/>
      <c r="G5" s="67"/>
    </row>
    <row r="6" spans="1:7" ht="40" customHeight="1" x14ac:dyDescent="0.3">
      <c r="A6" s="38" t="s">
        <v>656</v>
      </c>
      <c r="B6" s="67"/>
      <c r="C6" s="67"/>
      <c r="D6" s="67"/>
      <c r="E6" s="67"/>
      <c r="F6" s="67"/>
      <c r="G6" s="67"/>
    </row>
    <row r="7" spans="1:7" ht="40" customHeight="1" x14ac:dyDescent="0.3">
      <c r="A7" s="38" t="s">
        <v>658</v>
      </c>
      <c r="B7" s="67"/>
      <c r="C7" s="67"/>
      <c r="D7" s="67"/>
      <c r="E7" s="67"/>
      <c r="F7" s="67"/>
      <c r="G7" s="67"/>
    </row>
    <row r="8" spans="1:7" ht="40" customHeight="1" x14ac:dyDescent="0.3">
      <c r="A8" s="36" t="s">
        <v>634</v>
      </c>
      <c r="B8" s="36" t="s">
        <v>635</v>
      </c>
      <c r="C8" s="36" t="s">
        <v>636</v>
      </c>
      <c r="D8" s="61" t="s">
        <v>559</v>
      </c>
      <c r="E8" s="61"/>
      <c r="F8" s="61"/>
      <c r="G8" s="61"/>
    </row>
    <row r="9" spans="1:7" ht="40" customHeight="1" x14ac:dyDescent="0.3">
      <c r="A9" s="40" t="s">
        <v>637</v>
      </c>
      <c r="B9" s="40" t="s">
        <v>645</v>
      </c>
      <c r="C9" s="33">
        <f>'Assessment Toolkit'!I3</f>
        <v>0.5</v>
      </c>
      <c r="D9" s="61"/>
      <c r="E9" s="61"/>
      <c r="F9" s="61"/>
      <c r="G9" s="61"/>
    </row>
    <row r="10" spans="1:7" ht="40" customHeight="1" x14ac:dyDescent="0.3">
      <c r="A10" s="40" t="s">
        <v>638</v>
      </c>
      <c r="B10" s="40" t="s">
        <v>646</v>
      </c>
      <c r="C10" s="33">
        <f>'Assessment Toolkit'!I36</f>
        <v>0.5</v>
      </c>
      <c r="D10" s="61"/>
      <c r="E10" s="61"/>
      <c r="F10" s="61"/>
      <c r="G10" s="61"/>
    </row>
    <row r="11" spans="1:7" ht="40" customHeight="1" x14ac:dyDescent="0.3">
      <c r="A11" s="40" t="s">
        <v>639</v>
      </c>
      <c r="B11" s="40" t="s">
        <v>647</v>
      </c>
      <c r="C11" s="30" t="s">
        <v>633</v>
      </c>
      <c r="D11" s="61"/>
      <c r="E11" s="61"/>
      <c r="F11" s="61"/>
      <c r="G11" s="61"/>
    </row>
    <row r="12" spans="1:7" ht="40" customHeight="1" x14ac:dyDescent="0.3">
      <c r="A12" s="40" t="s">
        <v>640</v>
      </c>
      <c r="B12" s="40" t="s">
        <v>648</v>
      </c>
      <c r="C12" s="33">
        <f>'Assessment Toolkit'!I128</f>
        <v>0.5</v>
      </c>
      <c r="D12" s="61"/>
      <c r="E12" s="61"/>
      <c r="F12" s="61"/>
      <c r="G12" s="61"/>
    </row>
    <row r="13" spans="1:7" ht="40" customHeight="1" x14ac:dyDescent="0.3">
      <c r="A13" s="40" t="s">
        <v>641</v>
      </c>
      <c r="B13" s="40" t="s">
        <v>649</v>
      </c>
      <c r="C13" s="33">
        <f>'Assessment Toolkit'!I180</f>
        <v>0.5</v>
      </c>
      <c r="D13" s="62">
        <f>'Assessment Toolkit'!D294</f>
        <v>0.5</v>
      </c>
      <c r="E13" s="63"/>
      <c r="F13" s="63"/>
      <c r="G13" s="63"/>
    </row>
    <row r="14" spans="1:7" ht="40" customHeight="1" x14ac:dyDescent="0.3">
      <c r="A14" s="40" t="s">
        <v>642</v>
      </c>
      <c r="B14" s="40" t="s">
        <v>650</v>
      </c>
      <c r="C14" s="33">
        <f>'Assessment Toolkit'!I210</f>
        <v>0.5</v>
      </c>
      <c r="D14" s="63"/>
      <c r="E14" s="63"/>
      <c r="F14" s="63"/>
      <c r="G14" s="63"/>
    </row>
    <row r="15" spans="1:7" ht="40" customHeight="1" x14ac:dyDescent="0.3">
      <c r="A15" s="40" t="s">
        <v>643</v>
      </c>
      <c r="B15" s="40" t="s">
        <v>651</v>
      </c>
      <c r="C15" s="30" t="s">
        <v>633</v>
      </c>
      <c r="D15" s="63"/>
      <c r="E15" s="63"/>
      <c r="F15" s="63"/>
      <c r="G15" s="63"/>
    </row>
    <row r="16" spans="1:7" ht="40" customHeight="1" x14ac:dyDescent="0.3">
      <c r="A16" s="40" t="s">
        <v>644</v>
      </c>
      <c r="B16" s="40" t="s">
        <v>652</v>
      </c>
      <c r="C16" s="33">
        <f>'Assessment Toolkit'!I253</f>
        <v>0.5</v>
      </c>
      <c r="D16" s="63"/>
      <c r="E16" s="63"/>
      <c r="F16" s="63"/>
      <c r="G16" s="63"/>
    </row>
    <row r="17" spans="1:7" ht="20" customHeight="1" x14ac:dyDescent="0.3">
      <c r="A17" s="66"/>
      <c r="B17" s="66"/>
      <c r="C17" s="66"/>
      <c r="D17" s="66"/>
      <c r="E17" s="66"/>
      <c r="F17" s="66"/>
      <c r="G17" s="66"/>
    </row>
    <row r="18" spans="1:7" ht="24" customHeight="1" x14ac:dyDescent="0.3">
      <c r="A18" s="57" t="s">
        <v>659</v>
      </c>
      <c r="B18" s="57"/>
      <c r="C18" s="57"/>
      <c r="D18" s="57"/>
      <c r="E18" s="57"/>
      <c r="F18" s="57"/>
      <c r="G18" s="57"/>
    </row>
    <row r="19" spans="1:7" ht="40" customHeight="1" x14ac:dyDescent="0.3">
      <c r="A19" s="55">
        <v>1</v>
      </c>
      <c r="B19" s="55"/>
      <c r="C19" s="55"/>
      <c r="D19" s="55"/>
      <c r="E19" s="55"/>
      <c r="F19" s="55"/>
      <c r="G19" s="55"/>
    </row>
    <row r="20" spans="1:7" ht="40" customHeight="1" x14ac:dyDescent="0.3">
      <c r="A20" s="55">
        <v>2</v>
      </c>
      <c r="B20" s="55"/>
      <c r="C20" s="55"/>
      <c r="D20" s="55"/>
      <c r="E20" s="55"/>
      <c r="F20" s="55"/>
      <c r="G20" s="55"/>
    </row>
    <row r="21" spans="1:7" ht="40" customHeight="1" x14ac:dyDescent="0.3">
      <c r="A21" s="55">
        <v>3</v>
      </c>
      <c r="B21" s="55"/>
      <c r="C21" s="55"/>
      <c r="D21" s="55"/>
      <c r="E21" s="55"/>
      <c r="F21" s="55"/>
      <c r="G21" s="55"/>
    </row>
    <row r="22" spans="1:7" ht="40" customHeight="1" x14ac:dyDescent="0.3">
      <c r="A22" s="55">
        <v>4</v>
      </c>
      <c r="B22" s="55"/>
      <c r="C22" s="55"/>
      <c r="D22" s="55"/>
      <c r="E22" s="55"/>
      <c r="F22" s="55"/>
      <c r="G22" s="55"/>
    </row>
    <row r="23" spans="1:7" ht="19" customHeight="1" x14ac:dyDescent="0.3">
      <c r="A23" s="57" t="s">
        <v>660</v>
      </c>
      <c r="B23" s="57"/>
      <c r="C23" s="57"/>
      <c r="D23" s="57"/>
      <c r="E23" s="57"/>
      <c r="F23" s="57"/>
      <c r="G23" s="57"/>
    </row>
    <row r="24" spans="1:7" ht="40" customHeight="1" x14ac:dyDescent="0.3">
      <c r="A24" s="55">
        <v>1</v>
      </c>
      <c r="B24" s="55"/>
      <c r="C24" s="55"/>
      <c r="D24" s="55"/>
      <c r="E24" s="55"/>
      <c r="F24" s="55"/>
      <c r="G24" s="55"/>
    </row>
    <row r="25" spans="1:7" ht="40" customHeight="1" x14ac:dyDescent="0.3">
      <c r="A25" s="55">
        <v>2</v>
      </c>
      <c r="B25" s="55"/>
      <c r="C25" s="55"/>
      <c r="D25" s="55"/>
      <c r="E25" s="55"/>
      <c r="F25" s="55"/>
      <c r="G25" s="55"/>
    </row>
    <row r="26" spans="1:7" ht="40" customHeight="1" x14ac:dyDescent="0.3">
      <c r="A26" s="55">
        <v>3</v>
      </c>
      <c r="B26" s="55"/>
      <c r="C26" s="55"/>
      <c r="D26" s="55"/>
      <c r="E26" s="55"/>
      <c r="F26" s="55"/>
      <c r="G26" s="55"/>
    </row>
    <row r="27" spans="1:7" ht="40" customHeight="1" x14ac:dyDescent="0.3">
      <c r="A27" s="55">
        <v>4</v>
      </c>
      <c r="B27" s="55"/>
      <c r="C27" s="55"/>
      <c r="D27" s="55"/>
      <c r="E27" s="55"/>
      <c r="F27" s="55"/>
      <c r="G27" s="55"/>
    </row>
    <row r="28" spans="1:7" ht="23" customHeight="1" x14ac:dyDescent="0.3">
      <c r="A28" s="57" t="s">
        <v>661</v>
      </c>
      <c r="B28" s="57"/>
      <c r="C28" s="57"/>
      <c r="D28" s="57"/>
      <c r="E28" s="57"/>
      <c r="F28" s="57"/>
      <c r="G28" s="57"/>
    </row>
    <row r="29" spans="1:7" ht="40" customHeight="1" x14ac:dyDescent="0.3">
      <c r="A29" s="55">
        <v>1</v>
      </c>
      <c r="B29" s="55"/>
      <c r="C29" s="55"/>
      <c r="D29" s="55"/>
      <c r="E29" s="55"/>
      <c r="F29" s="55"/>
      <c r="G29" s="55"/>
    </row>
    <row r="30" spans="1:7" ht="40" customHeight="1" x14ac:dyDescent="0.3">
      <c r="A30" s="55">
        <v>2</v>
      </c>
      <c r="B30" s="55"/>
      <c r="C30" s="55"/>
      <c r="D30" s="55"/>
      <c r="E30" s="55"/>
      <c r="F30" s="55"/>
      <c r="G30" s="55"/>
    </row>
    <row r="31" spans="1:7" ht="40" customHeight="1" x14ac:dyDescent="0.3">
      <c r="A31" s="55">
        <v>3</v>
      </c>
      <c r="B31" s="55"/>
      <c r="C31" s="55"/>
      <c r="D31" s="55"/>
      <c r="E31" s="55"/>
      <c r="F31" s="55"/>
      <c r="G31" s="55"/>
    </row>
    <row r="32" spans="1:7" ht="40" customHeight="1" x14ac:dyDescent="0.3">
      <c r="A32" s="55">
        <v>4</v>
      </c>
      <c r="B32" s="55"/>
      <c r="C32" s="55"/>
      <c r="D32" s="55"/>
      <c r="E32" s="55"/>
      <c r="F32" s="55"/>
      <c r="G32" s="55"/>
    </row>
    <row r="33" spans="1:7" ht="40" customHeight="1" x14ac:dyDescent="0.3">
      <c r="A33" s="39" t="s">
        <v>662</v>
      </c>
      <c r="B33" s="56"/>
      <c r="C33" s="56"/>
      <c r="D33" s="39" t="s">
        <v>663</v>
      </c>
      <c r="E33" s="56"/>
      <c r="F33" s="56"/>
      <c r="G33" s="56"/>
    </row>
    <row r="34" spans="1:7" s="29" customFormat="1" ht="16.5" customHeight="1" x14ac:dyDescent="0.35">
      <c r="A34" s="36" t="s">
        <v>560</v>
      </c>
      <c r="B34" s="65" t="s">
        <v>561</v>
      </c>
      <c r="C34" s="65"/>
      <c r="D34" s="65"/>
      <c r="E34" s="65"/>
      <c r="F34" s="65"/>
      <c r="G34" s="31" t="s">
        <v>562</v>
      </c>
    </row>
    <row r="35" spans="1:7" ht="20.5" customHeight="1" x14ac:dyDescent="0.3">
      <c r="A35" s="41"/>
      <c r="B35" s="69" t="s">
        <v>617</v>
      </c>
      <c r="C35" s="70"/>
      <c r="D35" s="70"/>
      <c r="E35" s="70"/>
      <c r="F35" s="70"/>
      <c r="G35" s="70"/>
    </row>
    <row r="36" spans="1:7" ht="14" x14ac:dyDescent="0.3">
      <c r="A36" s="42" t="s">
        <v>8</v>
      </c>
      <c r="B36" s="64" t="s">
        <v>9</v>
      </c>
      <c r="C36" s="64"/>
      <c r="D36" s="64"/>
      <c r="E36" s="64"/>
      <c r="F36" s="64"/>
      <c r="G36" s="33">
        <f>'Assessment Toolkit'!I4</f>
        <v>0.5</v>
      </c>
    </row>
    <row r="37" spans="1:7" ht="14" x14ac:dyDescent="0.3">
      <c r="A37" s="42" t="s">
        <v>25</v>
      </c>
      <c r="B37" s="64" t="s">
        <v>26</v>
      </c>
      <c r="C37" s="64"/>
      <c r="D37" s="64"/>
      <c r="E37" s="64"/>
      <c r="F37" s="64"/>
      <c r="G37" s="33">
        <f>'Assessment Toolkit'!I10</f>
        <v>0.5</v>
      </c>
    </row>
    <row r="38" spans="1:7" ht="14" x14ac:dyDescent="0.3">
      <c r="A38" s="42" t="s">
        <v>41</v>
      </c>
      <c r="B38" s="64" t="s">
        <v>40</v>
      </c>
      <c r="C38" s="64"/>
      <c r="D38" s="64"/>
      <c r="E38" s="64"/>
      <c r="F38" s="64"/>
      <c r="G38" s="33">
        <f>'Assessment Toolkit'!I15</f>
        <v>0.5</v>
      </c>
    </row>
    <row r="39" spans="1:7" ht="14" hidden="1" x14ac:dyDescent="0.3">
      <c r="A39" s="45" t="s">
        <v>58</v>
      </c>
      <c r="B39" s="64" t="s">
        <v>59</v>
      </c>
      <c r="C39" s="64"/>
      <c r="D39" s="64"/>
      <c r="E39" s="64"/>
      <c r="F39" s="64"/>
      <c r="G39" s="30" t="s">
        <v>633</v>
      </c>
    </row>
    <row r="40" spans="1:7" ht="14" x14ac:dyDescent="0.3">
      <c r="A40" s="42" t="s">
        <v>68</v>
      </c>
      <c r="B40" s="64" t="s">
        <v>69</v>
      </c>
      <c r="C40" s="64"/>
      <c r="D40" s="64"/>
      <c r="E40" s="64"/>
      <c r="F40" s="64"/>
      <c r="G40" s="33">
        <f>'Assessment Toolkit'!I31</f>
        <v>0.5</v>
      </c>
    </row>
    <row r="41" spans="1:7" ht="24" customHeight="1" x14ac:dyDescent="0.3">
      <c r="A41" s="41"/>
      <c r="B41" s="71" t="s">
        <v>618</v>
      </c>
      <c r="C41" s="72"/>
      <c r="D41" s="72"/>
      <c r="E41" s="72"/>
      <c r="F41" s="72"/>
      <c r="G41" s="72"/>
    </row>
    <row r="42" spans="1:7" ht="20" hidden="1" customHeight="1" x14ac:dyDescent="0.3">
      <c r="A42" s="45" t="s">
        <v>80</v>
      </c>
      <c r="B42" s="64" t="s">
        <v>82</v>
      </c>
      <c r="C42" s="64"/>
      <c r="D42" s="64"/>
      <c r="E42" s="64"/>
      <c r="F42" s="64"/>
      <c r="G42" s="30" t="s">
        <v>633</v>
      </c>
    </row>
    <row r="43" spans="1:7" ht="17.5" customHeight="1" x14ac:dyDescent="0.3">
      <c r="A43" s="42" t="s">
        <v>664</v>
      </c>
      <c r="B43" s="64" t="s">
        <v>563</v>
      </c>
      <c r="C43" s="64"/>
      <c r="D43" s="64"/>
      <c r="E43" s="64"/>
      <c r="F43" s="64"/>
      <c r="G43" s="33">
        <f>'Assessment Toolkit'!I43</f>
        <v>0.5</v>
      </c>
    </row>
    <row r="44" spans="1:7" ht="18.5" hidden="1" customHeight="1" x14ac:dyDescent="0.3">
      <c r="A44" s="45" t="s">
        <v>671</v>
      </c>
      <c r="B44" s="64" t="s">
        <v>110</v>
      </c>
      <c r="C44" s="64"/>
      <c r="D44" s="64"/>
      <c r="E44" s="64"/>
      <c r="F44" s="64"/>
      <c r="G44" s="30" t="s">
        <v>633</v>
      </c>
    </row>
    <row r="45" spans="1:7" ht="19" hidden="1" customHeight="1" x14ac:dyDescent="0.3">
      <c r="A45" s="45" t="s">
        <v>672</v>
      </c>
      <c r="B45" s="64" t="s">
        <v>123</v>
      </c>
      <c r="C45" s="64"/>
      <c r="D45" s="64"/>
      <c r="E45" s="64"/>
      <c r="F45" s="64"/>
      <c r="G45" s="30" t="s">
        <v>633</v>
      </c>
    </row>
    <row r="46" spans="1:7" ht="21" hidden="1" customHeight="1" x14ac:dyDescent="0.3">
      <c r="A46" s="45" t="s">
        <v>673</v>
      </c>
      <c r="B46" s="64" t="s">
        <v>146</v>
      </c>
      <c r="C46" s="64"/>
      <c r="D46" s="64"/>
      <c r="E46" s="64"/>
      <c r="F46" s="64"/>
      <c r="G46" s="30" t="s">
        <v>633</v>
      </c>
    </row>
    <row r="47" spans="1:7" ht="24" hidden="1" customHeight="1" x14ac:dyDescent="0.3">
      <c r="A47" s="44"/>
      <c r="B47" s="69" t="s">
        <v>621</v>
      </c>
      <c r="C47" s="70"/>
      <c r="D47" s="70"/>
      <c r="E47" s="70"/>
      <c r="F47" s="70"/>
      <c r="G47" s="70"/>
    </row>
    <row r="48" spans="1:7" ht="20.5" hidden="1" customHeight="1" x14ac:dyDescent="0.3">
      <c r="A48" s="45" t="s">
        <v>674</v>
      </c>
      <c r="B48" s="73" t="s">
        <v>161</v>
      </c>
      <c r="C48" s="73"/>
      <c r="D48" s="73"/>
      <c r="E48" s="73"/>
      <c r="F48" s="73"/>
      <c r="G48" s="30" t="s">
        <v>633</v>
      </c>
    </row>
    <row r="49" spans="1:7" ht="21.5" hidden="1" customHeight="1" x14ac:dyDescent="0.3">
      <c r="A49" s="45" t="s">
        <v>675</v>
      </c>
      <c r="B49" s="73" t="s">
        <v>173</v>
      </c>
      <c r="C49" s="73"/>
      <c r="D49" s="73"/>
      <c r="E49" s="73"/>
      <c r="F49" s="73"/>
      <c r="G49" s="30" t="s">
        <v>633</v>
      </c>
    </row>
    <row r="50" spans="1:7" ht="19.5" hidden="1" customHeight="1" x14ac:dyDescent="0.3">
      <c r="A50" s="45" t="s">
        <v>676</v>
      </c>
      <c r="B50" s="73" t="s">
        <v>183</v>
      </c>
      <c r="C50" s="73"/>
      <c r="D50" s="73"/>
      <c r="E50" s="73"/>
      <c r="F50" s="73"/>
      <c r="G50" s="30" t="s">
        <v>633</v>
      </c>
    </row>
    <row r="51" spans="1:7" ht="16.5" hidden="1" customHeight="1" x14ac:dyDescent="0.3">
      <c r="A51" s="45" t="s">
        <v>677</v>
      </c>
      <c r="B51" s="73" t="s">
        <v>213</v>
      </c>
      <c r="C51" s="73"/>
      <c r="D51" s="73"/>
      <c r="E51" s="73"/>
      <c r="F51" s="73"/>
      <c r="G51" s="30" t="s">
        <v>633</v>
      </c>
    </row>
    <row r="52" spans="1:7" ht="20.5" hidden="1" customHeight="1" x14ac:dyDescent="0.3">
      <c r="A52" s="45" t="s">
        <v>678</v>
      </c>
      <c r="B52" s="73" t="s">
        <v>233</v>
      </c>
      <c r="C52" s="73"/>
      <c r="D52" s="73"/>
      <c r="E52" s="73"/>
      <c r="F52" s="73"/>
      <c r="G52" s="30" t="s">
        <v>633</v>
      </c>
    </row>
    <row r="53" spans="1:7" ht="19" customHeight="1" x14ac:dyDescent="0.3">
      <c r="A53" s="41"/>
      <c r="B53" s="69" t="s">
        <v>620</v>
      </c>
      <c r="C53" s="70"/>
      <c r="D53" s="70"/>
      <c r="E53" s="70"/>
      <c r="F53" s="70"/>
      <c r="G53" s="70"/>
    </row>
    <row r="54" spans="1:7" ht="21" hidden="1" customHeight="1" x14ac:dyDescent="0.3">
      <c r="A54" s="45" t="s">
        <v>679</v>
      </c>
      <c r="B54" s="64" t="s">
        <v>245</v>
      </c>
      <c r="C54" s="64"/>
      <c r="D54" s="64"/>
      <c r="E54" s="64"/>
      <c r="F54" s="64"/>
      <c r="G54" s="30" t="s">
        <v>633</v>
      </c>
    </row>
    <row r="55" spans="1:7" ht="20.5" hidden="1" customHeight="1" x14ac:dyDescent="0.3">
      <c r="A55" s="45" t="s">
        <v>680</v>
      </c>
      <c r="B55" s="64" t="s">
        <v>283</v>
      </c>
      <c r="C55" s="64"/>
      <c r="D55" s="64"/>
      <c r="E55" s="64"/>
      <c r="F55" s="64"/>
      <c r="G55" s="30" t="s">
        <v>633</v>
      </c>
    </row>
    <row r="56" spans="1:7" ht="19" customHeight="1" x14ac:dyDescent="0.3">
      <c r="A56" s="42" t="s">
        <v>298</v>
      </c>
      <c r="B56" s="64" t="s">
        <v>622</v>
      </c>
      <c r="C56" s="64"/>
      <c r="D56" s="64"/>
      <c r="E56" s="64"/>
      <c r="F56" s="64"/>
      <c r="G56" s="33">
        <f>'Assessment Toolkit'!I157</f>
        <v>0.5</v>
      </c>
    </row>
    <row r="57" spans="1:7" ht="20.5" customHeight="1" x14ac:dyDescent="0.3">
      <c r="A57" s="42" t="s">
        <v>665</v>
      </c>
      <c r="B57" s="64" t="s">
        <v>624</v>
      </c>
      <c r="C57" s="64"/>
      <c r="D57" s="64"/>
      <c r="E57" s="64"/>
      <c r="F57" s="64"/>
      <c r="G57" s="33">
        <f>'Assessment Toolkit'!I165</f>
        <v>0.5</v>
      </c>
    </row>
    <row r="58" spans="1:7" ht="20" customHeight="1" x14ac:dyDescent="0.3">
      <c r="A58" s="42" t="s">
        <v>666</v>
      </c>
      <c r="B58" s="64" t="s">
        <v>307</v>
      </c>
      <c r="C58" s="64"/>
      <c r="D58" s="64"/>
      <c r="E58" s="64"/>
      <c r="F58" s="64"/>
      <c r="G58" s="33">
        <f>'Assessment Toolkit'!I172</f>
        <v>0.5</v>
      </c>
    </row>
    <row r="59" spans="1:7" ht="19.5" customHeight="1" x14ac:dyDescent="0.3">
      <c r="A59" s="41"/>
      <c r="B59" s="69" t="s">
        <v>625</v>
      </c>
      <c r="C59" s="70"/>
      <c r="D59" s="70"/>
      <c r="E59" s="70"/>
      <c r="F59" s="70"/>
      <c r="G59" s="70"/>
    </row>
    <row r="60" spans="1:7" ht="26.5" customHeight="1" x14ac:dyDescent="0.3">
      <c r="A60" s="43" t="s">
        <v>309</v>
      </c>
      <c r="B60" s="64" t="s">
        <v>310</v>
      </c>
      <c r="C60" s="64"/>
      <c r="D60" s="64"/>
      <c r="E60" s="64"/>
      <c r="F60" s="64"/>
      <c r="G60" s="33">
        <f>'Assessment Toolkit'!I181</f>
        <v>0.5</v>
      </c>
    </row>
    <row r="61" spans="1:7" ht="21" hidden="1" customHeight="1" x14ac:dyDescent="0.3">
      <c r="A61" s="46" t="s">
        <v>312</v>
      </c>
      <c r="B61" s="64" t="s">
        <v>311</v>
      </c>
      <c r="C61" s="64"/>
      <c r="D61" s="64"/>
      <c r="E61" s="64"/>
      <c r="F61" s="64"/>
      <c r="G61" s="30" t="s">
        <v>633</v>
      </c>
    </row>
    <row r="62" spans="1:7" ht="19" hidden="1" customHeight="1" x14ac:dyDescent="0.3">
      <c r="A62" s="46" t="s">
        <v>323</v>
      </c>
      <c r="B62" s="64" t="s">
        <v>324</v>
      </c>
      <c r="C62" s="64"/>
      <c r="D62" s="64"/>
      <c r="E62" s="64"/>
      <c r="F62" s="64"/>
      <c r="G62" s="30" t="s">
        <v>633</v>
      </c>
    </row>
    <row r="63" spans="1:7" ht="20" hidden="1" customHeight="1" x14ac:dyDescent="0.3">
      <c r="A63" s="46" t="s">
        <v>333</v>
      </c>
      <c r="B63" s="64" t="s">
        <v>334</v>
      </c>
      <c r="C63" s="64"/>
      <c r="D63" s="64"/>
      <c r="E63" s="64"/>
      <c r="F63" s="64"/>
      <c r="G63" s="30" t="s">
        <v>633</v>
      </c>
    </row>
    <row r="64" spans="1:7" ht="25" customHeight="1" x14ac:dyDescent="0.3">
      <c r="A64" s="43" t="s">
        <v>667</v>
      </c>
      <c r="B64" s="64" t="s">
        <v>345</v>
      </c>
      <c r="C64" s="64"/>
      <c r="D64" s="64"/>
      <c r="E64" s="64"/>
      <c r="F64" s="64"/>
      <c r="G64" s="33">
        <f>'Assessment Toolkit'!I204</f>
        <v>0.5</v>
      </c>
    </row>
    <row r="65" spans="1:7" ht="20" customHeight="1" x14ac:dyDescent="0.3">
      <c r="A65" s="41"/>
      <c r="B65" s="69" t="s">
        <v>505</v>
      </c>
      <c r="C65" s="70"/>
      <c r="D65" s="70"/>
      <c r="E65" s="70"/>
      <c r="F65" s="70"/>
      <c r="G65" s="70"/>
    </row>
    <row r="66" spans="1:7" ht="14" hidden="1" x14ac:dyDescent="0.3">
      <c r="A66" s="45" t="s">
        <v>681</v>
      </c>
      <c r="B66" s="68" t="s">
        <v>356</v>
      </c>
      <c r="C66" s="68"/>
      <c r="D66" s="68"/>
      <c r="E66" s="68"/>
      <c r="F66" s="68"/>
      <c r="G66" s="30" t="s">
        <v>633</v>
      </c>
    </row>
    <row r="67" spans="1:7" ht="14" hidden="1" x14ac:dyDescent="0.3">
      <c r="A67" s="45" t="s">
        <v>682</v>
      </c>
      <c r="B67" s="68" t="s">
        <v>362</v>
      </c>
      <c r="C67" s="68"/>
      <c r="D67" s="68"/>
      <c r="E67" s="68"/>
      <c r="F67" s="68"/>
      <c r="G67" s="30" t="s">
        <v>633</v>
      </c>
    </row>
    <row r="68" spans="1:7" ht="14" hidden="1" x14ac:dyDescent="0.3">
      <c r="A68" s="45" t="s">
        <v>683</v>
      </c>
      <c r="B68" s="68" t="s">
        <v>368</v>
      </c>
      <c r="C68" s="68"/>
      <c r="D68" s="68"/>
      <c r="E68" s="68"/>
      <c r="F68" s="68"/>
      <c r="G68" s="30" t="s">
        <v>633</v>
      </c>
    </row>
    <row r="69" spans="1:7" ht="14" hidden="1" x14ac:dyDescent="0.3">
      <c r="A69" s="45" t="s">
        <v>684</v>
      </c>
      <c r="B69" s="68" t="s">
        <v>626</v>
      </c>
      <c r="C69" s="68"/>
      <c r="D69" s="68"/>
      <c r="E69" s="68"/>
      <c r="F69" s="68"/>
      <c r="G69" s="30" t="s">
        <v>633</v>
      </c>
    </row>
    <row r="70" spans="1:7" ht="14" x14ac:dyDescent="0.3">
      <c r="A70" s="42" t="s">
        <v>668</v>
      </c>
      <c r="B70" s="68" t="s">
        <v>628</v>
      </c>
      <c r="C70" s="68"/>
      <c r="D70" s="68"/>
      <c r="E70" s="68"/>
      <c r="F70" s="68"/>
      <c r="G70" s="33">
        <f>'Assessment Toolkit'!I224</f>
        <v>0.5</v>
      </c>
    </row>
    <row r="71" spans="1:7" ht="18" hidden="1" customHeight="1" x14ac:dyDescent="0.3">
      <c r="A71" s="44"/>
      <c r="B71" s="69" t="s">
        <v>630</v>
      </c>
      <c r="C71" s="70"/>
      <c r="D71" s="70"/>
      <c r="E71" s="70"/>
      <c r="F71" s="70"/>
      <c r="G71" s="70"/>
    </row>
    <row r="72" spans="1:7" ht="14" hidden="1" x14ac:dyDescent="0.3">
      <c r="A72" s="45" t="s">
        <v>685</v>
      </c>
      <c r="B72" s="64" t="s">
        <v>385</v>
      </c>
      <c r="C72" s="64"/>
      <c r="D72" s="64"/>
      <c r="E72" s="64"/>
      <c r="F72" s="64"/>
      <c r="G72" s="30" t="s">
        <v>633</v>
      </c>
    </row>
    <row r="73" spans="1:7" ht="14" hidden="1" x14ac:dyDescent="0.3">
      <c r="A73" s="45" t="s">
        <v>686</v>
      </c>
      <c r="B73" s="64" t="s">
        <v>398</v>
      </c>
      <c r="C73" s="64"/>
      <c r="D73" s="64"/>
      <c r="E73" s="64"/>
      <c r="F73" s="64"/>
      <c r="G73" s="30" t="s">
        <v>633</v>
      </c>
    </row>
    <row r="74" spans="1:7" ht="14" hidden="1" x14ac:dyDescent="0.3">
      <c r="A74" s="45" t="s">
        <v>687</v>
      </c>
      <c r="B74" s="64" t="s">
        <v>407</v>
      </c>
      <c r="C74" s="64"/>
      <c r="D74" s="64"/>
      <c r="E74" s="64"/>
      <c r="F74" s="64"/>
      <c r="G74" s="30" t="s">
        <v>633</v>
      </c>
    </row>
    <row r="75" spans="1:7" ht="14" hidden="1" x14ac:dyDescent="0.3">
      <c r="A75" s="45" t="s">
        <v>688</v>
      </c>
      <c r="B75" s="64" t="s">
        <v>414</v>
      </c>
      <c r="C75" s="64"/>
      <c r="D75" s="64"/>
      <c r="E75" s="64"/>
      <c r="F75" s="64"/>
      <c r="G75" s="30" t="s">
        <v>633</v>
      </c>
    </row>
    <row r="76" spans="1:7" ht="14" hidden="1" x14ac:dyDescent="0.3">
      <c r="A76" s="45" t="s">
        <v>689</v>
      </c>
      <c r="B76" s="64" t="s">
        <v>421</v>
      </c>
      <c r="C76" s="64"/>
      <c r="D76" s="64"/>
      <c r="E76" s="64"/>
      <c r="F76" s="64"/>
      <c r="G76" s="30" t="s">
        <v>633</v>
      </c>
    </row>
    <row r="77" spans="1:7" ht="19" customHeight="1" x14ac:dyDescent="0.3">
      <c r="A77" s="41"/>
      <c r="B77" s="69" t="s">
        <v>629</v>
      </c>
      <c r="C77" s="70"/>
      <c r="D77" s="70"/>
      <c r="E77" s="70"/>
      <c r="F77" s="70"/>
      <c r="G77" s="70"/>
    </row>
    <row r="78" spans="1:7" ht="14" x14ac:dyDescent="0.3">
      <c r="A78" s="42" t="s">
        <v>432</v>
      </c>
      <c r="B78" s="64" t="s">
        <v>433</v>
      </c>
      <c r="C78" s="64"/>
      <c r="D78" s="64"/>
      <c r="E78" s="64"/>
      <c r="F78" s="64"/>
      <c r="G78" s="33">
        <f>'Assessment Toolkit'!I254</f>
        <v>0.5</v>
      </c>
    </row>
    <row r="79" spans="1:7" ht="14" x14ac:dyDescent="0.3">
      <c r="A79" s="42" t="s">
        <v>434</v>
      </c>
      <c r="B79" s="64" t="s">
        <v>435</v>
      </c>
      <c r="C79" s="64"/>
      <c r="D79" s="64"/>
      <c r="E79" s="64"/>
      <c r="F79" s="64"/>
      <c r="G79" s="33">
        <f>'Assessment Toolkit'!I259</f>
        <v>0.5</v>
      </c>
    </row>
    <row r="80" spans="1:7" ht="14" x14ac:dyDescent="0.3">
      <c r="A80" s="42" t="s">
        <v>669</v>
      </c>
      <c r="B80" s="64" t="s">
        <v>436</v>
      </c>
      <c r="C80" s="64"/>
      <c r="D80" s="64"/>
      <c r="E80" s="64"/>
      <c r="F80" s="64"/>
      <c r="G80" s="33">
        <f>'Assessment Toolkit'!I264</f>
        <v>0.5</v>
      </c>
    </row>
    <row r="81" spans="1:7" ht="14" x14ac:dyDescent="0.3">
      <c r="A81" s="42" t="s">
        <v>670</v>
      </c>
      <c r="B81" s="64" t="s">
        <v>525</v>
      </c>
      <c r="C81" s="64"/>
      <c r="D81" s="64"/>
      <c r="E81" s="64"/>
      <c r="F81" s="64"/>
      <c r="G81" s="33">
        <f>'Assessment Toolkit'!I270</f>
        <v>0.5</v>
      </c>
    </row>
    <row r="82" spans="1:7" ht="14" x14ac:dyDescent="0.3">
      <c r="A82" s="42" t="s">
        <v>529</v>
      </c>
      <c r="B82" s="64" t="s">
        <v>530</v>
      </c>
      <c r="C82" s="64"/>
      <c r="D82" s="64"/>
      <c r="E82" s="64"/>
      <c r="F82" s="64"/>
      <c r="G82" s="33">
        <f>'Assessment Toolkit'!I276</f>
        <v>0.5</v>
      </c>
    </row>
  </sheetData>
  <sheetProtection algorithmName="SHA-512" hashValue="PKjrj4ayU8zMN9BO0r6Ygpv9ZCLsJOI0Fs++M+3eIcsziKPI+dR7XsPcSpnzyVK3Ogag73O85o6PIVkLVpmoqw==" saltValue="qmowVKvGQqlyGYVx0UGjAQ==" spinCount="100000" sheet="1" objects="1" scenarios="1"/>
  <protectedRanges>
    <protectedRange sqref="A19:XFD33" name="Range2"/>
    <protectedRange sqref="A5:XFD7" name="Range1"/>
  </protectedRanges>
  <autoFilter ref="A34:G82" xr:uid="{F7CA7E5D-3FA8-4991-974F-760A1500EECD}">
    <filterColumn colId="0">
      <colorFilter dxfId="1"/>
    </filterColumn>
    <filterColumn colId="1" showButton="0"/>
    <filterColumn colId="2" showButton="0"/>
    <filterColumn colId="3" showButton="0"/>
    <filterColumn colId="4" showButton="0"/>
  </autoFilter>
  <mergeCells count="76">
    <mergeCell ref="B77:G77"/>
    <mergeCell ref="B35:G35"/>
    <mergeCell ref="B41:G41"/>
    <mergeCell ref="B47:G47"/>
    <mergeCell ref="B53:G53"/>
    <mergeCell ref="B59:G59"/>
    <mergeCell ref="B50:F50"/>
    <mergeCell ref="B51:F51"/>
    <mergeCell ref="B52:F52"/>
    <mergeCell ref="B57:F57"/>
    <mergeCell ref="B58:F58"/>
    <mergeCell ref="B48:F48"/>
    <mergeCell ref="B49:F49"/>
    <mergeCell ref="B36:F36"/>
    <mergeCell ref="B46:F46"/>
    <mergeCell ref="B74:F74"/>
    <mergeCell ref="B37:F37"/>
    <mergeCell ref="B38:F38"/>
    <mergeCell ref="B39:F39"/>
    <mergeCell ref="B40:F40"/>
    <mergeCell ref="B42:F42"/>
    <mergeCell ref="B65:G65"/>
    <mergeCell ref="B71:G71"/>
    <mergeCell ref="B75:F75"/>
    <mergeCell ref="B76:F76"/>
    <mergeCell ref="B54:F54"/>
    <mergeCell ref="B55:F55"/>
    <mergeCell ref="B56:F56"/>
    <mergeCell ref="B60:F60"/>
    <mergeCell ref="B61:F61"/>
    <mergeCell ref="B62:F62"/>
    <mergeCell ref="B67:F67"/>
    <mergeCell ref="B68:F68"/>
    <mergeCell ref="B69:F69"/>
    <mergeCell ref="B70:F70"/>
    <mergeCell ref="B72:F72"/>
    <mergeCell ref="B66:F66"/>
    <mergeCell ref="B73:F73"/>
    <mergeCell ref="B78:F78"/>
    <mergeCell ref="B79:F79"/>
    <mergeCell ref="B80:F80"/>
    <mergeCell ref="B81:F81"/>
    <mergeCell ref="B82:F82"/>
    <mergeCell ref="B63:F63"/>
    <mergeCell ref="B64:F64"/>
    <mergeCell ref="B34:F34"/>
    <mergeCell ref="A17:G17"/>
    <mergeCell ref="F5:G5"/>
    <mergeCell ref="B5:D5"/>
    <mergeCell ref="B6:G6"/>
    <mergeCell ref="B7:G7"/>
    <mergeCell ref="A21:G21"/>
    <mergeCell ref="A22:G22"/>
    <mergeCell ref="A23:G23"/>
    <mergeCell ref="A24:G24"/>
    <mergeCell ref="A25:G25"/>
    <mergeCell ref="B43:F43"/>
    <mergeCell ref="B44:F44"/>
    <mergeCell ref="B45:F45"/>
    <mergeCell ref="A1:B3"/>
    <mergeCell ref="C1:G3"/>
    <mergeCell ref="A18:G18"/>
    <mergeCell ref="A19:G19"/>
    <mergeCell ref="A20:G20"/>
    <mergeCell ref="A4:G4"/>
    <mergeCell ref="D8:G12"/>
    <mergeCell ref="D13:G16"/>
    <mergeCell ref="A26:G26"/>
    <mergeCell ref="A27:G27"/>
    <mergeCell ref="B33:C33"/>
    <mergeCell ref="E33:G33"/>
    <mergeCell ref="A28:G28"/>
    <mergeCell ref="A29:G29"/>
    <mergeCell ref="A30:G30"/>
    <mergeCell ref="A31:G31"/>
    <mergeCell ref="A32:G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7A8D7-9611-4DA2-B35B-23A38F6520D7}">
  <sheetPr filterMode="1"/>
  <dimension ref="A1:I295"/>
  <sheetViews>
    <sheetView tabSelected="1" zoomScale="70" zoomScaleNormal="70" workbookViewId="0">
      <selection activeCell="E7" sqref="E7"/>
    </sheetView>
  </sheetViews>
  <sheetFormatPr defaultRowHeight="14" x14ac:dyDescent="0.3"/>
  <cols>
    <col min="1" max="1" width="22.08984375" style="18" customWidth="1"/>
    <col min="2" max="2" width="52.90625" style="1" customWidth="1"/>
    <col min="3" max="3" width="24" style="1" customWidth="1"/>
    <col min="4" max="4" width="29" style="1" customWidth="1"/>
    <col min="5" max="5" width="40.1796875" style="1" customWidth="1"/>
    <col min="6" max="6" width="53.7265625" style="1" customWidth="1"/>
    <col min="7" max="7" width="16.453125" style="47" customWidth="1"/>
    <col min="8" max="8" width="24.54296875" style="47" customWidth="1"/>
    <col min="9" max="9" width="15.36328125" style="48" customWidth="1"/>
    <col min="10" max="16384" width="8.7265625" style="1"/>
  </cols>
  <sheetData>
    <row r="1" spans="1:9" ht="15" x14ac:dyDescent="0.3">
      <c r="A1" s="87" t="s">
        <v>0</v>
      </c>
      <c r="B1" s="87"/>
      <c r="C1" s="87"/>
      <c r="D1" s="87"/>
      <c r="E1" s="87"/>
      <c r="F1" s="87"/>
    </row>
    <row r="2" spans="1:9" s="6" customFormat="1" ht="15" x14ac:dyDescent="0.3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4" t="s">
        <v>6</v>
      </c>
      <c r="G2" s="49" t="s">
        <v>555</v>
      </c>
      <c r="H2" s="49" t="s">
        <v>556</v>
      </c>
      <c r="I2" s="50" t="s">
        <v>632</v>
      </c>
    </row>
    <row r="3" spans="1:9" ht="15" x14ac:dyDescent="0.3">
      <c r="A3" s="7"/>
      <c r="B3" s="74" t="s">
        <v>7</v>
      </c>
      <c r="C3" s="75"/>
      <c r="D3" s="75"/>
      <c r="E3" s="75"/>
      <c r="F3" s="76"/>
      <c r="G3" s="47">
        <f>G4+G10+G15+G31</f>
        <v>17</v>
      </c>
      <c r="H3" s="47">
        <f>H4+H10+H15+H31</f>
        <v>34</v>
      </c>
      <c r="I3" s="48">
        <f>G3/H3</f>
        <v>0.5</v>
      </c>
    </row>
    <row r="4" spans="1:9" ht="16" customHeight="1" x14ac:dyDescent="0.3">
      <c r="A4" s="7" t="s">
        <v>8</v>
      </c>
      <c r="B4" s="88" t="s">
        <v>9</v>
      </c>
      <c r="C4" s="89"/>
      <c r="D4" s="89"/>
      <c r="E4" s="89"/>
      <c r="F4" s="90"/>
      <c r="G4" s="47">
        <f>SUM(C5:C9)</f>
        <v>5</v>
      </c>
      <c r="H4" s="47">
        <f>COUNT(C5:C9)*2</f>
        <v>10</v>
      </c>
      <c r="I4" s="48">
        <f>G4/H4</f>
        <v>0.5</v>
      </c>
    </row>
    <row r="5" spans="1:9" ht="54" customHeight="1" x14ac:dyDescent="0.3">
      <c r="A5" s="2" t="s">
        <v>10</v>
      </c>
      <c r="B5" s="9" t="s">
        <v>11</v>
      </c>
      <c r="C5" s="8">
        <v>1</v>
      </c>
      <c r="D5" s="8" t="s">
        <v>12</v>
      </c>
      <c r="E5" s="10" t="s">
        <v>13</v>
      </c>
      <c r="F5" s="11"/>
    </row>
    <row r="6" spans="1:9" ht="32" customHeight="1" x14ac:dyDescent="0.3">
      <c r="A6" s="2" t="s">
        <v>14</v>
      </c>
      <c r="B6" s="9" t="s">
        <v>18</v>
      </c>
      <c r="C6" s="8">
        <v>1</v>
      </c>
      <c r="D6" s="8" t="s">
        <v>19</v>
      </c>
      <c r="E6" s="10" t="s">
        <v>18</v>
      </c>
      <c r="F6" s="11"/>
    </row>
    <row r="7" spans="1:9" ht="32" customHeight="1" x14ac:dyDescent="0.3">
      <c r="A7" s="2" t="s">
        <v>15</v>
      </c>
      <c r="B7" s="9" t="s">
        <v>20</v>
      </c>
      <c r="C7" s="8">
        <v>1</v>
      </c>
      <c r="D7" s="8" t="s">
        <v>19</v>
      </c>
      <c r="E7" s="10" t="s">
        <v>20</v>
      </c>
      <c r="F7" s="11"/>
    </row>
    <row r="8" spans="1:9" ht="48" customHeight="1" x14ac:dyDescent="0.3">
      <c r="A8" s="2" t="s">
        <v>16</v>
      </c>
      <c r="B8" s="9" t="s">
        <v>21</v>
      </c>
      <c r="C8" s="8">
        <v>1</v>
      </c>
      <c r="D8" s="8" t="s">
        <v>22</v>
      </c>
      <c r="E8" s="10" t="s">
        <v>13</v>
      </c>
      <c r="F8" s="11"/>
    </row>
    <row r="9" spans="1:9" ht="32" customHeight="1" x14ac:dyDescent="0.3">
      <c r="A9" s="2" t="s">
        <v>17</v>
      </c>
      <c r="B9" s="9" t="s">
        <v>23</v>
      </c>
      <c r="C9" s="8">
        <v>1</v>
      </c>
      <c r="D9" s="8" t="s">
        <v>22</v>
      </c>
      <c r="E9" s="10" t="s">
        <v>24</v>
      </c>
      <c r="F9" s="11"/>
    </row>
    <row r="10" spans="1:9" ht="16" customHeight="1" x14ac:dyDescent="0.3">
      <c r="A10" s="7" t="s">
        <v>25</v>
      </c>
      <c r="B10" s="91" t="s">
        <v>26</v>
      </c>
      <c r="C10" s="92"/>
      <c r="D10" s="92"/>
      <c r="E10" s="92"/>
      <c r="F10" s="93"/>
      <c r="G10" s="47">
        <f>SUM(C11:C14)</f>
        <v>4</v>
      </c>
      <c r="H10" s="47">
        <f>COUNT(C11:C14)*2</f>
        <v>8</v>
      </c>
      <c r="I10" s="48">
        <f>G10/H10</f>
        <v>0.5</v>
      </c>
    </row>
    <row r="11" spans="1:9" ht="48" customHeight="1" x14ac:dyDescent="0.3">
      <c r="A11" s="2" t="s">
        <v>27</v>
      </c>
      <c r="B11" s="9" t="s">
        <v>31</v>
      </c>
      <c r="C11" s="8">
        <v>1</v>
      </c>
      <c r="D11" s="8" t="s">
        <v>33</v>
      </c>
      <c r="E11" s="10" t="s">
        <v>32</v>
      </c>
      <c r="F11" s="11"/>
    </row>
    <row r="12" spans="1:9" ht="32" customHeight="1" x14ac:dyDescent="0.3">
      <c r="A12" s="2" t="s">
        <v>28</v>
      </c>
      <c r="B12" s="9" t="s">
        <v>34</v>
      </c>
      <c r="C12" s="8">
        <v>1</v>
      </c>
      <c r="D12" s="8" t="s">
        <v>33</v>
      </c>
      <c r="E12" s="10" t="s">
        <v>35</v>
      </c>
      <c r="F12" s="11"/>
    </row>
    <row r="13" spans="1:9" ht="48" customHeight="1" x14ac:dyDescent="0.3">
      <c r="A13" s="2" t="s">
        <v>29</v>
      </c>
      <c r="B13" s="9" t="s">
        <v>36</v>
      </c>
      <c r="C13" s="8">
        <v>1</v>
      </c>
      <c r="D13" s="8" t="s">
        <v>33</v>
      </c>
      <c r="E13" s="10" t="s">
        <v>37</v>
      </c>
      <c r="F13" s="11"/>
    </row>
    <row r="14" spans="1:9" ht="32" customHeight="1" x14ac:dyDescent="0.3">
      <c r="A14" s="2" t="s">
        <v>30</v>
      </c>
      <c r="B14" s="9" t="s">
        <v>38</v>
      </c>
      <c r="C14" s="8">
        <v>1</v>
      </c>
      <c r="D14" s="8" t="s">
        <v>22</v>
      </c>
      <c r="E14" s="10" t="s">
        <v>39</v>
      </c>
      <c r="F14" s="11"/>
    </row>
    <row r="15" spans="1:9" ht="16" customHeight="1" x14ac:dyDescent="0.3">
      <c r="A15" s="7" t="s">
        <v>41</v>
      </c>
      <c r="B15" s="91" t="s">
        <v>40</v>
      </c>
      <c r="C15" s="92"/>
      <c r="D15" s="92"/>
      <c r="E15" s="92"/>
      <c r="F15" s="93"/>
      <c r="G15" s="47">
        <f>SUM(C16:C20)</f>
        <v>5</v>
      </c>
      <c r="H15" s="47">
        <f>COUNT(C16:C20)*2</f>
        <v>10</v>
      </c>
      <c r="I15" s="48">
        <f>G15/H15</f>
        <v>0.5</v>
      </c>
    </row>
    <row r="16" spans="1:9" ht="48" customHeight="1" x14ac:dyDescent="0.3">
      <c r="A16" s="2" t="s">
        <v>42</v>
      </c>
      <c r="B16" s="9" t="s">
        <v>47</v>
      </c>
      <c r="C16" s="8">
        <v>1</v>
      </c>
      <c r="D16" s="8" t="s">
        <v>49</v>
      </c>
      <c r="E16" s="10" t="s">
        <v>48</v>
      </c>
      <c r="F16" s="11"/>
    </row>
    <row r="17" spans="1:9" ht="48" customHeight="1" x14ac:dyDescent="0.3">
      <c r="A17" s="2" t="s">
        <v>43</v>
      </c>
      <c r="B17" s="9" t="s">
        <v>50</v>
      </c>
      <c r="C17" s="8">
        <v>1</v>
      </c>
      <c r="D17" s="8" t="s">
        <v>19</v>
      </c>
      <c r="E17" s="10" t="s">
        <v>51</v>
      </c>
      <c r="F17" s="11"/>
    </row>
    <row r="18" spans="1:9" ht="48" customHeight="1" x14ac:dyDescent="0.3">
      <c r="A18" s="2" t="s">
        <v>44</v>
      </c>
      <c r="B18" s="9" t="s">
        <v>52</v>
      </c>
      <c r="C18" s="8">
        <v>1</v>
      </c>
      <c r="D18" s="8" t="s">
        <v>33</v>
      </c>
      <c r="E18" s="10" t="s">
        <v>53</v>
      </c>
      <c r="F18" s="11"/>
    </row>
    <row r="19" spans="1:9" ht="32" customHeight="1" x14ac:dyDescent="0.3">
      <c r="A19" s="2" t="s">
        <v>45</v>
      </c>
      <c r="B19" s="9" t="s">
        <v>54</v>
      </c>
      <c r="C19" s="8">
        <v>1</v>
      </c>
      <c r="D19" s="8" t="s">
        <v>49</v>
      </c>
      <c r="E19" s="10" t="s">
        <v>55</v>
      </c>
      <c r="F19" s="11"/>
    </row>
    <row r="20" spans="1:9" ht="64" customHeight="1" x14ac:dyDescent="0.3">
      <c r="A20" s="2" t="s">
        <v>46</v>
      </c>
      <c r="B20" s="9" t="s">
        <v>56</v>
      </c>
      <c r="C20" s="8">
        <v>1</v>
      </c>
      <c r="D20" s="8" t="s">
        <v>22</v>
      </c>
      <c r="E20" s="10" t="s">
        <v>57</v>
      </c>
      <c r="F20" s="11"/>
    </row>
    <row r="21" spans="1:9" ht="32" hidden="1" customHeight="1" x14ac:dyDescent="0.3">
      <c r="A21" s="12" t="s">
        <v>449</v>
      </c>
      <c r="B21" s="9" t="s">
        <v>454</v>
      </c>
      <c r="C21" s="8"/>
      <c r="D21" s="8"/>
      <c r="E21" s="10"/>
      <c r="F21" s="11"/>
      <c r="G21" s="1"/>
      <c r="H21" s="1"/>
      <c r="I21" s="1"/>
    </row>
    <row r="22" spans="1:9" ht="64" hidden="1" customHeight="1" x14ac:dyDescent="0.3">
      <c r="A22" s="12" t="s">
        <v>450</v>
      </c>
      <c r="B22" s="9" t="s">
        <v>455</v>
      </c>
      <c r="C22" s="8"/>
      <c r="D22" s="8"/>
      <c r="E22" s="10"/>
      <c r="F22" s="11"/>
      <c r="G22" s="1"/>
      <c r="H22" s="1"/>
      <c r="I22" s="1"/>
    </row>
    <row r="23" spans="1:9" ht="32" hidden="1" customHeight="1" x14ac:dyDescent="0.3">
      <c r="A23" s="12" t="s">
        <v>451</v>
      </c>
      <c r="B23" s="9" t="s">
        <v>456</v>
      </c>
      <c r="C23" s="8"/>
      <c r="D23" s="8"/>
      <c r="E23" s="10"/>
      <c r="F23" s="11"/>
      <c r="G23" s="1"/>
      <c r="H23" s="1"/>
      <c r="I23" s="1"/>
    </row>
    <row r="24" spans="1:9" ht="32" hidden="1" customHeight="1" x14ac:dyDescent="0.3">
      <c r="A24" s="12" t="s">
        <v>452</v>
      </c>
      <c r="B24" s="9" t="s">
        <v>457</v>
      </c>
      <c r="C24" s="8"/>
      <c r="D24" s="8"/>
      <c r="E24" s="10"/>
      <c r="F24" s="11"/>
      <c r="G24" s="1"/>
      <c r="H24" s="1"/>
      <c r="I24" s="1"/>
    </row>
    <row r="25" spans="1:9" ht="48" hidden="1" customHeight="1" x14ac:dyDescent="0.3">
      <c r="A25" s="12" t="s">
        <v>453</v>
      </c>
      <c r="B25" s="9" t="s">
        <v>458</v>
      </c>
      <c r="C25" s="8"/>
      <c r="D25" s="8"/>
      <c r="E25" s="10"/>
      <c r="F25" s="11"/>
      <c r="G25" s="1"/>
      <c r="H25" s="1"/>
      <c r="I25" s="1"/>
    </row>
    <row r="26" spans="1:9" ht="16" hidden="1" customHeight="1" x14ac:dyDescent="0.3">
      <c r="A26" s="13" t="s">
        <v>58</v>
      </c>
      <c r="B26" s="2" t="s">
        <v>59</v>
      </c>
      <c r="C26" s="2"/>
      <c r="D26" s="2"/>
      <c r="E26" s="2"/>
      <c r="F26" s="2"/>
      <c r="G26" s="1"/>
      <c r="H26" s="1"/>
      <c r="I26" s="1"/>
    </row>
    <row r="27" spans="1:9" ht="48" hidden="1" customHeight="1" x14ac:dyDescent="0.3">
      <c r="A27" s="12" t="s">
        <v>60</v>
      </c>
      <c r="B27" s="9" t="s">
        <v>64</v>
      </c>
      <c r="C27" s="8"/>
      <c r="D27" s="8"/>
      <c r="E27" s="14"/>
      <c r="F27" s="11"/>
      <c r="G27" s="1"/>
      <c r="H27" s="1"/>
      <c r="I27" s="1"/>
    </row>
    <row r="28" spans="1:9" ht="64" hidden="1" customHeight="1" x14ac:dyDescent="0.3">
      <c r="A28" s="12" t="s">
        <v>61</v>
      </c>
      <c r="B28" s="9" t="s">
        <v>65</v>
      </c>
      <c r="C28" s="8"/>
      <c r="D28" s="8"/>
      <c r="E28" s="14"/>
      <c r="F28" s="11"/>
      <c r="G28" s="1"/>
      <c r="H28" s="1"/>
      <c r="I28" s="1"/>
    </row>
    <row r="29" spans="1:9" ht="48" hidden="1" customHeight="1" x14ac:dyDescent="0.3">
      <c r="A29" s="12" t="s">
        <v>62</v>
      </c>
      <c r="B29" s="9" t="s">
        <v>66</v>
      </c>
      <c r="C29" s="8"/>
      <c r="D29" s="8"/>
      <c r="E29" s="14"/>
      <c r="F29" s="11"/>
      <c r="G29" s="1"/>
      <c r="H29" s="1"/>
      <c r="I29" s="1"/>
    </row>
    <row r="30" spans="1:9" ht="48" hidden="1" customHeight="1" x14ac:dyDescent="0.3">
      <c r="A30" s="12" t="s">
        <v>63</v>
      </c>
      <c r="B30" s="9" t="s">
        <v>67</v>
      </c>
      <c r="C30" s="8"/>
      <c r="D30" s="8"/>
      <c r="E30" s="14"/>
      <c r="F30" s="11"/>
      <c r="G30" s="1"/>
      <c r="H30" s="1"/>
      <c r="I30" s="1"/>
    </row>
    <row r="31" spans="1:9" ht="16" customHeight="1" x14ac:dyDescent="0.3">
      <c r="A31" s="7" t="s">
        <v>68</v>
      </c>
      <c r="B31" s="94" t="s">
        <v>69</v>
      </c>
      <c r="C31" s="95"/>
      <c r="D31" s="95"/>
      <c r="E31" s="95"/>
      <c r="F31" s="96"/>
      <c r="G31" s="47">
        <f>SUM(C32:C34)</f>
        <v>3</v>
      </c>
      <c r="H31" s="47">
        <f>COUNT(C32:C34)*2</f>
        <v>6</v>
      </c>
      <c r="I31" s="48">
        <f>G31/H31</f>
        <v>0.5</v>
      </c>
    </row>
    <row r="32" spans="1:9" ht="48" customHeight="1" x14ac:dyDescent="0.3">
      <c r="A32" s="2" t="s">
        <v>70</v>
      </c>
      <c r="B32" s="9" t="s">
        <v>73</v>
      </c>
      <c r="C32" s="9">
        <v>1</v>
      </c>
      <c r="D32" s="9" t="s">
        <v>33</v>
      </c>
      <c r="E32" s="10" t="s">
        <v>74</v>
      </c>
      <c r="F32" s="11"/>
    </row>
    <row r="33" spans="1:9" ht="64" customHeight="1" x14ac:dyDescent="0.3">
      <c r="A33" s="2" t="s">
        <v>71</v>
      </c>
      <c r="B33" s="9" t="s">
        <v>75</v>
      </c>
      <c r="C33" s="9">
        <v>1</v>
      </c>
      <c r="D33" s="9" t="s">
        <v>22</v>
      </c>
      <c r="E33" s="10" t="s">
        <v>76</v>
      </c>
      <c r="F33" s="11"/>
    </row>
    <row r="34" spans="1:9" ht="48" customHeight="1" x14ac:dyDescent="0.3">
      <c r="A34" s="2" t="s">
        <v>72</v>
      </c>
      <c r="B34" s="9" t="s">
        <v>77</v>
      </c>
      <c r="C34" s="9">
        <v>1</v>
      </c>
      <c r="D34" s="9" t="s">
        <v>49</v>
      </c>
      <c r="E34" s="10" t="s">
        <v>78</v>
      </c>
      <c r="F34" s="11"/>
    </row>
    <row r="35" spans="1:9" ht="48" hidden="1" customHeight="1" x14ac:dyDescent="0.3">
      <c r="A35" s="12" t="s">
        <v>83</v>
      </c>
      <c r="B35" s="9" t="s">
        <v>84</v>
      </c>
      <c r="C35" s="9"/>
      <c r="D35" s="9"/>
      <c r="E35" s="10"/>
      <c r="F35" s="11"/>
      <c r="G35" s="1"/>
      <c r="H35" s="1"/>
      <c r="I35" s="1"/>
    </row>
    <row r="36" spans="1:9" ht="15" x14ac:dyDescent="0.3">
      <c r="A36" s="7"/>
      <c r="B36" s="74" t="s">
        <v>79</v>
      </c>
      <c r="C36" s="75"/>
      <c r="D36" s="75"/>
      <c r="E36" s="75"/>
      <c r="F36" s="76"/>
      <c r="G36" s="47">
        <f>G43</f>
        <v>1</v>
      </c>
      <c r="H36" s="47">
        <f>H43</f>
        <v>2</v>
      </c>
      <c r="I36" s="48">
        <f>G36/H36</f>
        <v>0.5</v>
      </c>
    </row>
    <row r="37" spans="1:9" ht="15" hidden="1" x14ac:dyDescent="0.3">
      <c r="A37" s="13" t="s">
        <v>80</v>
      </c>
      <c r="B37" s="84" t="s">
        <v>82</v>
      </c>
      <c r="C37" s="84"/>
      <c r="D37" s="84"/>
      <c r="E37" s="84"/>
      <c r="F37" s="84"/>
      <c r="G37" s="1"/>
      <c r="H37" s="1"/>
      <c r="I37" s="1"/>
    </row>
    <row r="38" spans="1:9" ht="30" hidden="1" x14ac:dyDescent="0.3">
      <c r="A38" s="12" t="s">
        <v>85</v>
      </c>
      <c r="B38" s="9" t="s">
        <v>90</v>
      </c>
      <c r="C38" s="8"/>
      <c r="D38" s="8"/>
      <c r="E38" s="14"/>
      <c r="F38" s="11"/>
      <c r="G38" s="1"/>
      <c r="H38" s="1"/>
      <c r="I38" s="1"/>
    </row>
    <row r="39" spans="1:9" ht="30" hidden="1" x14ac:dyDescent="0.3">
      <c r="A39" s="12" t="s">
        <v>86</v>
      </c>
      <c r="B39" s="9" t="s">
        <v>91</v>
      </c>
      <c r="C39" s="8"/>
      <c r="D39" s="8"/>
      <c r="E39" s="14"/>
      <c r="F39" s="11"/>
      <c r="G39" s="1"/>
      <c r="H39" s="1"/>
      <c r="I39" s="1"/>
    </row>
    <row r="40" spans="1:9" ht="30" hidden="1" x14ac:dyDescent="0.3">
      <c r="A40" s="12" t="s">
        <v>87</v>
      </c>
      <c r="B40" s="9" t="s">
        <v>92</v>
      </c>
      <c r="C40" s="8"/>
      <c r="D40" s="8"/>
      <c r="E40" s="14"/>
      <c r="F40" s="11"/>
      <c r="G40" s="1"/>
      <c r="H40" s="1"/>
      <c r="I40" s="1"/>
    </row>
    <row r="41" spans="1:9" ht="45" hidden="1" x14ac:dyDescent="0.3">
      <c r="A41" s="12" t="s">
        <v>88</v>
      </c>
      <c r="B41" s="9" t="s">
        <v>93</v>
      </c>
      <c r="C41" s="8"/>
      <c r="D41" s="8"/>
      <c r="E41" s="14"/>
      <c r="F41" s="11"/>
      <c r="G41" s="1"/>
      <c r="H41" s="1"/>
      <c r="I41" s="1"/>
    </row>
    <row r="42" spans="1:9" ht="30" hidden="1" x14ac:dyDescent="0.3">
      <c r="A42" s="12" t="s">
        <v>89</v>
      </c>
      <c r="B42" s="9" t="s">
        <v>94</v>
      </c>
      <c r="C42" s="8"/>
      <c r="D42" s="8"/>
      <c r="E42" s="14"/>
      <c r="F42" s="11"/>
      <c r="G42" s="1"/>
      <c r="H42" s="1"/>
      <c r="I42" s="1"/>
    </row>
    <row r="43" spans="1:9" ht="33.5" customHeight="1" x14ac:dyDescent="0.3">
      <c r="A43" s="7" t="s">
        <v>564</v>
      </c>
      <c r="B43" s="85" t="s">
        <v>95</v>
      </c>
      <c r="C43" s="85"/>
      <c r="D43" s="85"/>
      <c r="E43" s="85"/>
      <c r="F43" s="85"/>
      <c r="G43" s="47">
        <f>SUM(C44)</f>
        <v>1</v>
      </c>
      <c r="H43" s="47">
        <f>COUNT(C44)*2</f>
        <v>2</v>
      </c>
      <c r="I43" s="48">
        <f>G43/H43</f>
        <v>0.5</v>
      </c>
    </row>
    <row r="44" spans="1:9" ht="90" x14ac:dyDescent="0.3">
      <c r="A44" s="27" t="s">
        <v>81</v>
      </c>
      <c r="B44" s="9" t="s">
        <v>565</v>
      </c>
      <c r="C44" s="9">
        <v>1</v>
      </c>
      <c r="D44" s="15" t="s">
        <v>19</v>
      </c>
      <c r="E44" s="10" t="s">
        <v>566</v>
      </c>
      <c r="F44" s="16"/>
    </row>
    <row r="45" spans="1:9" ht="30" hidden="1" x14ac:dyDescent="0.3">
      <c r="A45" s="12" t="s">
        <v>540</v>
      </c>
      <c r="B45" s="9" t="s">
        <v>96</v>
      </c>
      <c r="C45" s="8"/>
      <c r="D45" s="8"/>
      <c r="E45" s="14"/>
      <c r="F45" s="11"/>
      <c r="G45" s="1"/>
      <c r="H45" s="1"/>
      <c r="I45" s="1"/>
    </row>
    <row r="46" spans="1:9" ht="30" hidden="1" x14ac:dyDescent="0.3">
      <c r="A46" s="12" t="s">
        <v>541</v>
      </c>
      <c r="B46" s="9" t="s">
        <v>97</v>
      </c>
      <c r="C46" s="8"/>
      <c r="D46" s="8"/>
      <c r="E46" s="14"/>
      <c r="F46" s="11"/>
      <c r="G46" s="1"/>
      <c r="H46" s="1"/>
      <c r="I46" s="1"/>
    </row>
    <row r="47" spans="1:9" ht="15" hidden="1" x14ac:dyDescent="0.3">
      <c r="A47" s="12" t="s">
        <v>542</v>
      </c>
      <c r="B47" s="9" t="s">
        <v>98</v>
      </c>
      <c r="C47" s="8"/>
      <c r="D47" s="8"/>
      <c r="E47" s="14"/>
      <c r="F47" s="11"/>
      <c r="G47" s="1"/>
      <c r="H47" s="1"/>
      <c r="I47" s="1"/>
    </row>
    <row r="48" spans="1:9" ht="30" hidden="1" x14ac:dyDescent="0.3">
      <c r="A48" s="12" t="s">
        <v>543</v>
      </c>
      <c r="B48" s="9" t="s">
        <v>99</v>
      </c>
      <c r="C48" s="8"/>
      <c r="D48" s="8"/>
      <c r="E48" s="14"/>
      <c r="F48" s="11"/>
      <c r="G48" s="1"/>
      <c r="H48" s="1"/>
      <c r="I48" s="1"/>
    </row>
    <row r="49" spans="1:6" s="1" customFormat="1" ht="15" hidden="1" x14ac:dyDescent="0.3">
      <c r="A49" s="12" t="s">
        <v>544</v>
      </c>
      <c r="B49" s="9" t="s">
        <v>100</v>
      </c>
      <c r="C49" s="8"/>
      <c r="D49" s="8"/>
      <c r="E49" s="14"/>
      <c r="F49" s="11"/>
    </row>
    <row r="50" spans="1:6" s="1" customFormat="1" ht="15" hidden="1" x14ac:dyDescent="0.3">
      <c r="A50" s="12" t="s">
        <v>545</v>
      </c>
      <c r="B50" s="9" t="s">
        <v>101</v>
      </c>
      <c r="C50" s="8"/>
      <c r="D50" s="8"/>
      <c r="E50" s="14"/>
      <c r="F50" s="11"/>
    </row>
    <row r="51" spans="1:6" s="1" customFormat="1" ht="30" hidden="1" x14ac:dyDescent="0.3">
      <c r="A51" s="12" t="s">
        <v>546</v>
      </c>
      <c r="B51" s="9" t="s">
        <v>102</v>
      </c>
      <c r="C51" s="8"/>
      <c r="D51" s="8"/>
      <c r="E51" s="14"/>
      <c r="F51" s="11"/>
    </row>
    <row r="52" spans="1:6" s="1" customFormat="1" ht="45" hidden="1" x14ac:dyDescent="0.3">
      <c r="A52" s="12" t="s">
        <v>547</v>
      </c>
      <c r="B52" s="9" t="s">
        <v>103</v>
      </c>
      <c r="C52" s="8"/>
      <c r="D52" s="8"/>
      <c r="E52" s="14"/>
      <c r="F52" s="11"/>
    </row>
    <row r="53" spans="1:6" s="1" customFormat="1" ht="15" hidden="1" x14ac:dyDescent="0.3">
      <c r="A53" s="12" t="s">
        <v>548</v>
      </c>
      <c r="B53" s="9" t="s">
        <v>104</v>
      </c>
      <c r="C53" s="8"/>
      <c r="D53" s="8"/>
      <c r="E53" s="14"/>
      <c r="F53" s="11"/>
    </row>
    <row r="54" spans="1:6" s="1" customFormat="1" ht="30" hidden="1" x14ac:dyDescent="0.3">
      <c r="A54" s="12" t="s">
        <v>549</v>
      </c>
      <c r="B54" s="9" t="s">
        <v>105</v>
      </c>
      <c r="C54" s="8"/>
      <c r="D54" s="8"/>
      <c r="E54" s="14"/>
      <c r="F54" s="11"/>
    </row>
    <row r="55" spans="1:6" s="1" customFormat="1" ht="30" hidden="1" x14ac:dyDescent="0.3">
      <c r="A55" s="12" t="s">
        <v>550</v>
      </c>
      <c r="B55" s="9" t="s">
        <v>106</v>
      </c>
      <c r="C55" s="8"/>
      <c r="D55" s="8"/>
      <c r="E55" s="14"/>
      <c r="F55" s="11"/>
    </row>
    <row r="56" spans="1:6" s="1" customFormat="1" ht="30" hidden="1" x14ac:dyDescent="0.3">
      <c r="A56" s="12" t="s">
        <v>551</v>
      </c>
      <c r="B56" s="9" t="s">
        <v>107</v>
      </c>
      <c r="C56" s="8"/>
      <c r="D56" s="8"/>
      <c r="E56" s="14"/>
      <c r="F56" s="11"/>
    </row>
    <row r="57" spans="1:6" s="1" customFormat="1" ht="15" hidden="1" x14ac:dyDescent="0.3">
      <c r="A57" s="12" t="s">
        <v>552</v>
      </c>
      <c r="B57" s="9" t="s">
        <v>108</v>
      </c>
      <c r="C57" s="8"/>
      <c r="D57" s="8"/>
      <c r="E57" s="14"/>
      <c r="F57" s="11"/>
    </row>
    <row r="58" spans="1:6" s="1" customFormat="1" ht="45" hidden="1" x14ac:dyDescent="0.3">
      <c r="A58" s="12" t="s">
        <v>553</v>
      </c>
      <c r="B58" s="9" t="s">
        <v>109</v>
      </c>
      <c r="C58" s="8"/>
      <c r="D58" s="8"/>
      <c r="E58" s="14"/>
      <c r="F58" s="11"/>
    </row>
    <row r="59" spans="1:6" s="1" customFormat="1" ht="30" hidden="1" x14ac:dyDescent="0.3">
      <c r="A59" s="17" t="s">
        <v>536</v>
      </c>
      <c r="B59" s="84" t="s">
        <v>110</v>
      </c>
      <c r="C59" s="84"/>
      <c r="D59" s="84"/>
      <c r="E59" s="84"/>
      <c r="F59" s="84"/>
    </row>
    <row r="60" spans="1:6" s="1" customFormat="1" ht="15" hidden="1" x14ac:dyDescent="0.3">
      <c r="A60" s="12" t="s">
        <v>111</v>
      </c>
      <c r="B60" s="9" t="s">
        <v>117</v>
      </c>
      <c r="C60" s="8"/>
      <c r="D60" s="8"/>
      <c r="E60" s="14"/>
      <c r="F60" s="11"/>
    </row>
    <row r="61" spans="1:6" s="1" customFormat="1" ht="15" hidden="1" x14ac:dyDescent="0.3">
      <c r="A61" s="12" t="s">
        <v>112</v>
      </c>
      <c r="B61" s="9" t="s">
        <v>118</v>
      </c>
      <c r="C61" s="8"/>
      <c r="D61" s="8"/>
      <c r="E61" s="14"/>
      <c r="F61" s="11"/>
    </row>
    <row r="62" spans="1:6" s="1" customFormat="1" ht="30" hidden="1" x14ac:dyDescent="0.3">
      <c r="A62" s="12" t="s">
        <v>113</v>
      </c>
      <c r="B62" s="9" t="s">
        <v>119</v>
      </c>
      <c r="C62" s="8"/>
      <c r="D62" s="8"/>
      <c r="E62" s="14"/>
      <c r="F62" s="11"/>
    </row>
    <row r="63" spans="1:6" s="1" customFormat="1" ht="30" hidden="1" x14ac:dyDescent="0.3">
      <c r="A63" s="12" t="s">
        <v>114</v>
      </c>
      <c r="B63" s="9" t="s">
        <v>120</v>
      </c>
      <c r="C63" s="8"/>
      <c r="D63" s="8"/>
      <c r="E63" s="14"/>
      <c r="F63" s="11"/>
    </row>
    <row r="64" spans="1:6" s="1" customFormat="1" ht="15" hidden="1" x14ac:dyDescent="0.3">
      <c r="A64" s="12" t="s">
        <v>115</v>
      </c>
      <c r="B64" s="9" t="s">
        <v>121</v>
      </c>
      <c r="C64" s="8"/>
      <c r="D64" s="8"/>
      <c r="E64" s="14"/>
      <c r="F64" s="11"/>
    </row>
    <row r="65" spans="1:6" s="1" customFormat="1" ht="30" hidden="1" x14ac:dyDescent="0.3">
      <c r="A65" s="12" t="s">
        <v>116</v>
      </c>
      <c r="B65" s="9" t="s">
        <v>122</v>
      </c>
      <c r="C65" s="8"/>
      <c r="D65" s="8"/>
      <c r="E65" s="14"/>
      <c r="F65" s="11"/>
    </row>
    <row r="66" spans="1:6" s="1" customFormat="1" ht="30" hidden="1" x14ac:dyDescent="0.3">
      <c r="A66" s="17" t="s">
        <v>537</v>
      </c>
      <c r="B66" s="84" t="s">
        <v>123</v>
      </c>
      <c r="C66" s="84"/>
      <c r="D66" s="84"/>
      <c r="E66" s="84"/>
      <c r="F66" s="84"/>
    </row>
    <row r="67" spans="1:6" s="1" customFormat="1" ht="30" hidden="1" x14ac:dyDescent="0.3">
      <c r="A67" s="12" t="s">
        <v>124</v>
      </c>
      <c r="B67" s="9" t="s">
        <v>132</v>
      </c>
      <c r="C67" s="8"/>
      <c r="D67" s="8"/>
      <c r="E67" s="14"/>
      <c r="F67" s="11"/>
    </row>
    <row r="68" spans="1:6" s="1" customFormat="1" ht="30" hidden="1" x14ac:dyDescent="0.3">
      <c r="A68" s="12" t="s">
        <v>125</v>
      </c>
      <c r="B68" s="9" t="s">
        <v>133</v>
      </c>
      <c r="C68" s="8"/>
      <c r="D68" s="8"/>
      <c r="E68" s="14"/>
      <c r="F68" s="11"/>
    </row>
    <row r="69" spans="1:6" s="1" customFormat="1" ht="30" hidden="1" x14ac:dyDescent="0.3">
      <c r="A69" s="12" t="s">
        <v>126</v>
      </c>
      <c r="B69" s="9" t="s">
        <v>134</v>
      </c>
      <c r="C69" s="8"/>
      <c r="D69" s="8"/>
      <c r="E69" s="14"/>
      <c r="F69" s="11"/>
    </row>
    <row r="70" spans="1:6" s="1" customFormat="1" ht="45" hidden="1" x14ac:dyDescent="0.3">
      <c r="A70" s="12" t="s">
        <v>127</v>
      </c>
      <c r="B70" s="9" t="s">
        <v>135</v>
      </c>
      <c r="C70" s="8"/>
      <c r="D70" s="8"/>
      <c r="E70" s="14"/>
      <c r="F70" s="11"/>
    </row>
    <row r="71" spans="1:6" s="1" customFormat="1" ht="30" hidden="1" x14ac:dyDescent="0.3">
      <c r="A71" s="12" t="s">
        <v>128</v>
      </c>
      <c r="B71" s="9" t="s">
        <v>136</v>
      </c>
      <c r="C71" s="8"/>
      <c r="D71" s="8"/>
      <c r="E71" s="14"/>
      <c r="F71" s="11"/>
    </row>
    <row r="72" spans="1:6" s="1" customFormat="1" ht="15" hidden="1" x14ac:dyDescent="0.3">
      <c r="A72" s="12" t="s">
        <v>129</v>
      </c>
      <c r="B72" s="9" t="s">
        <v>137</v>
      </c>
      <c r="C72" s="8"/>
      <c r="D72" s="8"/>
      <c r="E72" s="14"/>
      <c r="F72" s="11"/>
    </row>
    <row r="73" spans="1:6" s="1" customFormat="1" ht="30" hidden="1" x14ac:dyDescent="0.3">
      <c r="A73" s="12" t="s">
        <v>130</v>
      </c>
      <c r="B73" s="9" t="s">
        <v>138</v>
      </c>
      <c r="C73" s="8"/>
      <c r="D73" s="8"/>
      <c r="E73" s="14"/>
      <c r="F73" s="11"/>
    </row>
    <row r="74" spans="1:6" s="1" customFormat="1" ht="15" hidden="1" x14ac:dyDescent="0.3">
      <c r="A74" s="12" t="s">
        <v>131</v>
      </c>
      <c r="B74" s="9" t="s">
        <v>139</v>
      </c>
      <c r="C74" s="8"/>
      <c r="D74" s="8"/>
      <c r="E74" s="14"/>
      <c r="F74" s="11"/>
    </row>
    <row r="75" spans="1:6" s="1" customFormat="1" ht="15" hidden="1" x14ac:dyDescent="0.3">
      <c r="A75" s="12" t="s">
        <v>140</v>
      </c>
      <c r="B75" s="9" t="s">
        <v>143</v>
      </c>
      <c r="C75" s="8"/>
      <c r="D75" s="8"/>
      <c r="E75" s="14"/>
      <c r="F75" s="11"/>
    </row>
    <row r="76" spans="1:6" s="1" customFormat="1" ht="15" hidden="1" x14ac:dyDescent="0.3">
      <c r="A76" s="12" t="s">
        <v>141</v>
      </c>
      <c r="B76" s="9" t="s">
        <v>144</v>
      </c>
      <c r="C76" s="8"/>
      <c r="D76" s="8"/>
      <c r="E76" s="14"/>
      <c r="F76" s="11"/>
    </row>
    <row r="77" spans="1:6" s="1" customFormat="1" ht="15" hidden="1" x14ac:dyDescent="0.3">
      <c r="A77" s="12" t="s">
        <v>142</v>
      </c>
      <c r="B77" s="9" t="s">
        <v>145</v>
      </c>
      <c r="C77" s="8"/>
      <c r="D77" s="8"/>
      <c r="E77" s="14"/>
      <c r="F77" s="11"/>
    </row>
    <row r="78" spans="1:6" s="1" customFormat="1" ht="30" hidden="1" x14ac:dyDescent="0.3">
      <c r="A78" s="17" t="s">
        <v>538</v>
      </c>
      <c r="B78" s="84" t="s">
        <v>146</v>
      </c>
      <c r="C78" s="84"/>
      <c r="D78" s="84"/>
      <c r="E78" s="84"/>
      <c r="F78" s="84"/>
    </row>
    <row r="79" spans="1:6" s="1" customFormat="1" ht="30" hidden="1" x14ac:dyDescent="0.3">
      <c r="A79" s="12" t="s">
        <v>147</v>
      </c>
      <c r="B79" s="9" t="s">
        <v>153</v>
      </c>
      <c r="C79" s="8"/>
      <c r="D79" s="8"/>
      <c r="E79" s="14"/>
      <c r="F79" s="11"/>
    </row>
    <row r="80" spans="1:6" s="1" customFormat="1" ht="30" hidden="1" x14ac:dyDescent="0.3">
      <c r="A80" s="12" t="s">
        <v>148</v>
      </c>
      <c r="B80" s="9" t="s">
        <v>154</v>
      </c>
      <c r="C80" s="8"/>
      <c r="D80" s="8"/>
      <c r="E80" s="14"/>
      <c r="F80" s="11"/>
    </row>
    <row r="81" spans="1:6" s="1" customFormat="1" ht="15" hidden="1" x14ac:dyDescent="0.3">
      <c r="A81" s="12" t="s">
        <v>149</v>
      </c>
      <c r="B81" s="9" t="s">
        <v>155</v>
      </c>
      <c r="C81" s="8"/>
      <c r="D81" s="8"/>
      <c r="E81" s="14"/>
      <c r="F81" s="11"/>
    </row>
    <row r="82" spans="1:6" s="1" customFormat="1" ht="15" hidden="1" x14ac:dyDescent="0.3">
      <c r="A82" s="12" t="s">
        <v>150</v>
      </c>
      <c r="B82" s="9" t="s">
        <v>156</v>
      </c>
      <c r="C82" s="8"/>
      <c r="D82" s="8"/>
      <c r="E82" s="14"/>
      <c r="F82" s="11"/>
    </row>
    <row r="83" spans="1:6" s="1" customFormat="1" ht="30" hidden="1" x14ac:dyDescent="0.3">
      <c r="A83" s="12" t="s">
        <v>151</v>
      </c>
      <c r="B83" s="9" t="s">
        <v>157</v>
      </c>
      <c r="C83" s="8"/>
      <c r="D83" s="8"/>
      <c r="E83" s="14"/>
      <c r="F83" s="11"/>
    </row>
    <row r="84" spans="1:6" s="1" customFormat="1" ht="30" hidden="1" x14ac:dyDescent="0.3">
      <c r="A84" s="12" t="s">
        <v>152</v>
      </c>
      <c r="B84" s="9" t="s">
        <v>158</v>
      </c>
      <c r="C84" s="8"/>
      <c r="D84" s="8"/>
      <c r="E84" s="14"/>
      <c r="F84" s="11"/>
    </row>
    <row r="85" spans="1:6" s="1" customFormat="1" ht="32" hidden="1" customHeight="1" x14ac:dyDescent="0.3">
      <c r="A85" s="17"/>
      <c r="B85" s="74" t="s">
        <v>159</v>
      </c>
      <c r="C85" s="75"/>
      <c r="D85" s="75"/>
      <c r="E85" s="75"/>
      <c r="F85" s="76"/>
    </row>
    <row r="86" spans="1:6" s="1" customFormat="1" ht="30" hidden="1" x14ac:dyDescent="0.3">
      <c r="A86" s="17" t="s">
        <v>160</v>
      </c>
      <c r="B86" s="84" t="s">
        <v>161</v>
      </c>
      <c r="C86" s="84"/>
      <c r="D86" s="84"/>
      <c r="E86" s="84"/>
      <c r="F86" s="84"/>
    </row>
    <row r="87" spans="1:6" s="1" customFormat="1" ht="30" hidden="1" x14ac:dyDescent="0.3">
      <c r="A87" s="12" t="s">
        <v>162</v>
      </c>
      <c r="B87" s="9" t="s">
        <v>167</v>
      </c>
      <c r="C87" s="8"/>
      <c r="D87" s="8"/>
      <c r="E87" s="14"/>
      <c r="F87" s="11"/>
    </row>
    <row r="88" spans="1:6" s="1" customFormat="1" ht="30" hidden="1" x14ac:dyDescent="0.3">
      <c r="A88" s="12" t="s">
        <v>163</v>
      </c>
      <c r="B88" s="9" t="s">
        <v>168</v>
      </c>
      <c r="C88" s="8"/>
      <c r="D88" s="8"/>
      <c r="E88" s="14"/>
      <c r="F88" s="11"/>
    </row>
    <row r="89" spans="1:6" s="1" customFormat="1" ht="45" hidden="1" x14ac:dyDescent="0.3">
      <c r="A89" s="12" t="s">
        <v>164</v>
      </c>
      <c r="B89" s="9" t="s">
        <v>169</v>
      </c>
      <c r="C89" s="8"/>
      <c r="D89" s="8"/>
      <c r="E89" s="14"/>
      <c r="F89" s="11"/>
    </row>
    <row r="90" spans="1:6" s="1" customFormat="1" ht="30" hidden="1" x14ac:dyDescent="0.3">
      <c r="A90" s="12" t="s">
        <v>165</v>
      </c>
      <c r="B90" s="9" t="s">
        <v>170</v>
      </c>
      <c r="C90" s="8"/>
      <c r="D90" s="8"/>
      <c r="E90" s="14"/>
      <c r="F90" s="11"/>
    </row>
    <row r="91" spans="1:6" s="1" customFormat="1" ht="30" hidden="1" x14ac:dyDescent="0.3">
      <c r="A91" s="12" t="s">
        <v>166</v>
      </c>
      <c r="B91" s="9" t="s">
        <v>171</v>
      </c>
      <c r="C91" s="8"/>
      <c r="D91" s="8"/>
      <c r="E91" s="14"/>
      <c r="F91" s="11"/>
    </row>
    <row r="92" spans="1:6" s="1" customFormat="1" ht="30" hidden="1" x14ac:dyDescent="0.3">
      <c r="A92" s="17" t="s">
        <v>172</v>
      </c>
      <c r="B92" s="84" t="s">
        <v>173</v>
      </c>
      <c r="C92" s="84"/>
      <c r="D92" s="84"/>
      <c r="E92" s="84"/>
      <c r="F92" s="84"/>
    </row>
    <row r="93" spans="1:6" s="1" customFormat="1" ht="15" hidden="1" x14ac:dyDescent="0.3">
      <c r="A93" s="12" t="s">
        <v>174</v>
      </c>
      <c r="B93" s="9" t="s">
        <v>178</v>
      </c>
      <c r="C93" s="8"/>
      <c r="D93" s="8"/>
      <c r="E93" s="14"/>
      <c r="F93" s="11"/>
    </row>
    <row r="94" spans="1:6" s="1" customFormat="1" ht="30" hidden="1" x14ac:dyDescent="0.3">
      <c r="A94" s="12" t="s">
        <v>175</v>
      </c>
      <c r="B94" s="9" t="s">
        <v>179</v>
      </c>
      <c r="C94" s="8"/>
      <c r="D94" s="8"/>
      <c r="E94" s="14"/>
      <c r="F94" s="11"/>
    </row>
    <row r="95" spans="1:6" s="1" customFormat="1" ht="30" hidden="1" x14ac:dyDescent="0.3">
      <c r="A95" s="12" t="s">
        <v>176</v>
      </c>
      <c r="B95" s="9" t="s">
        <v>180</v>
      </c>
      <c r="C95" s="8"/>
      <c r="D95" s="8"/>
      <c r="E95" s="14"/>
      <c r="F95" s="11"/>
    </row>
    <row r="96" spans="1:6" s="1" customFormat="1" ht="30" hidden="1" x14ac:dyDescent="0.3">
      <c r="A96" s="12" t="s">
        <v>177</v>
      </c>
      <c r="B96" s="9" t="s">
        <v>181</v>
      </c>
      <c r="C96" s="8"/>
      <c r="D96" s="8"/>
      <c r="E96" s="14"/>
      <c r="F96" s="11"/>
    </row>
    <row r="97" spans="1:6" s="1" customFormat="1" ht="30" hidden="1" x14ac:dyDescent="0.3">
      <c r="A97" s="17" t="s">
        <v>182</v>
      </c>
      <c r="B97" s="84" t="s">
        <v>183</v>
      </c>
      <c r="C97" s="84"/>
      <c r="D97" s="84"/>
      <c r="E97" s="84"/>
      <c r="F97" s="84"/>
    </row>
    <row r="98" spans="1:6" s="1" customFormat="1" ht="30" hidden="1" x14ac:dyDescent="0.3">
      <c r="A98" s="12" t="s">
        <v>184</v>
      </c>
      <c r="B98" s="9" t="s">
        <v>198</v>
      </c>
      <c r="C98" s="8"/>
      <c r="D98" s="8"/>
      <c r="E98" s="14"/>
      <c r="F98" s="11"/>
    </row>
    <row r="99" spans="1:6" s="1" customFormat="1" ht="30" hidden="1" x14ac:dyDescent="0.3">
      <c r="A99" s="12" t="s">
        <v>185</v>
      </c>
      <c r="B99" s="9" t="s">
        <v>199</v>
      </c>
      <c r="C99" s="8"/>
      <c r="D99" s="8"/>
      <c r="E99" s="14"/>
      <c r="F99" s="11"/>
    </row>
    <row r="100" spans="1:6" s="1" customFormat="1" ht="30" hidden="1" x14ac:dyDescent="0.3">
      <c r="A100" s="12" t="s">
        <v>186</v>
      </c>
      <c r="B100" s="9" t="s">
        <v>200</v>
      </c>
      <c r="C100" s="8"/>
      <c r="D100" s="8"/>
      <c r="E100" s="14"/>
      <c r="F100" s="11"/>
    </row>
    <row r="101" spans="1:6" s="1" customFormat="1" ht="30" hidden="1" x14ac:dyDescent="0.3">
      <c r="A101" s="12" t="s">
        <v>187</v>
      </c>
      <c r="B101" s="9" t="s">
        <v>201</v>
      </c>
      <c r="C101" s="8"/>
      <c r="D101" s="8"/>
      <c r="E101" s="14"/>
      <c r="F101" s="11"/>
    </row>
    <row r="102" spans="1:6" s="1" customFormat="1" ht="45" hidden="1" x14ac:dyDescent="0.3">
      <c r="A102" s="12" t="s">
        <v>188</v>
      </c>
      <c r="B102" s="9" t="s">
        <v>202</v>
      </c>
      <c r="C102" s="8"/>
      <c r="D102" s="8"/>
      <c r="E102" s="14"/>
      <c r="F102" s="11"/>
    </row>
    <row r="103" spans="1:6" s="1" customFormat="1" ht="45" hidden="1" x14ac:dyDescent="0.3">
      <c r="A103" s="12" t="s">
        <v>189</v>
      </c>
      <c r="B103" s="9" t="s">
        <v>203</v>
      </c>
      <c r="C103" s="8"/>
      <c r="D103" s="8"/>
      <c r="E103" s="14"/>
      <c r="F103" s="11"/>
    </row>
    <row r="104" spans="1:6" s="1" customFormat="1" ht="45" hidden="1" x14ac:dyDescent="0.3">
      <c r="A104" s="12" t="s">
        <v>190</v>
      </c>
      <c r="B104" s="9" t="s">
        <v>204</v>
      </c>
      <c r="C104" s="8"/>
      <c r="D104" s="8"/>
      <c r="E104" s="14"/>
      <c r="F104" s="11"/>
    </row>
    <row r="105" spans="1:6" s="1" customFormat="1" ht="45" hidden="1" x14ac:dyDescent="0.3">
      <c r="A105" s="12" t="s">
        <v>191</v>
      </c>
      <c r="B105" s="9" t="s">
        <v>205</v>
      </c>
      <c r="C105" s="8"/>
      <c r="D105" s="8"/>
      <c r="E105" s="14"/>
      <c r="F105" s="11"/>
    </row>
    <row r="106" spans="1:6" s="1" customFormat="1" ht="45" hidden="1" x14ac:dyDescent="0.3">
      <c r="A106" s="12" t="s">
        <v>192</v>
      </c>
      <c r="B106" s="9" t="s">
        <v>206</v>
      </c>
      <c r="C106" s="8"/>
      <c r="D106" s="8"/>
      <c r="E106" s="14"/>
      <c r="F106" s="11"/>
    </row>
    <row r="107" spans="1:6" s="1" customFormat="1" ht="45" hidden="1" x14ac:dyDescent="0.3">
      <c r="A107" s="12" t="s">
        <v>193</v>
      </c>
      <c r="B107" s="9" t="s">
        <v>207</v>
      </c>
      <c r="C107" s="8"/>
      <c r="D107" s="8"/>
      <c r="E107" s="14"/>
      <c r="F107" s="11"/>
    </row>
    <row r="108" spans="1:6" s="1" customFormat="1" ht="45" hidden="1" x14ac:dyDescent="0.3">
      <c r="A108" s="12" t="s">
        <v>194</v>
      </c>
      <c r="B108" s="9" t="s">
        <v>208</v>
      </c>
      <c r="C108" s="8"/>
      <c r="D108" s="8"/>
      <c r="E108" s="14"/>
      <c r="F108" s="11"/>
    </row>
    <row r="109" spans="1:6" s="1" customFormat="1" ht="30" hidden="1" x14ac:dyDescent="0.3">
      <c r="A109" s="12" t="s">
        <v>195</v>
      </c>
      <c r="B109" s="9" t="s">
        <v>209</v>
      </c>
      <c r="C109" s="8"/>
      <c r="D109" s="8"/>
      <c r="E109" s="14"/>
      <c r="F109" s="11"/>
    </row>
    <row r="110" spans="1:6" s="1" customFormat="1" ht="30" hidden="1" x14ac:dyDescent="0.3">
      <c r="A110" s="12" t="s">
        <v>196</v>
      </c>
      <c r="B110" s="9" t="s">
        <v>210</v>
      </c>
      <c r="C110" s="8"/>
      <c r="D110" s="8"/>
      <c r="E110" s="14"/>
      <c r="F110" s="11"/>
    </row>
    <row r="111" spans="1:6" s="1" customFormat="1" ht="30" hidden="1" x14ac:dyDescent="0.3">
      <c r="A111" s="12" t="s">
        <v>197</v>
      </c>
      <c r="B111" s="9" t="s">
        <v>211</v>
      </c>
      <c r="C111" s="8"/>
      <c r="D111" s="8"/>
      <c r="E111" s="14"/>
      <c r="F111" s="11"/>
    </row>
    <row r="112" spans="1:6" s="1" customFormat="1" ht="30" hidden="1" x14ac:dyDescent="0.3">
      <c r="A112" s="17" t="s">
        <v>212</v>
      </c>
      <c r="B112" s="84" t="s">
        <v>213</v>
      </c>
      <c r="C112" s="84"/>
      <c r="D112" s="84"/>
      <c r="E112" s="84"/>
      <c r="F112" s="84"/>
    </row>
    <row r="113" spans="1:9" ht="30" hidden="1" x14ac:dyDescent="0.3">
      <c r="A113" s="12" t="s">
        <v>214</v>
      </c>
      <c r="B113" s="9" t="s">
        <v>223</v>
      </c>
      <c r="C113" s="8"/>
      <c r="D113" s="8"/>
      <c r="E113" s="14"/>
      <c r="F113" s="11"/>
      <c r="G113" s="1"/>
      <c r="H113" s="1"/>
      <c r="I113" s="1"/>
    </row>
    <row r="114" spans="1:9" ht="30" hidden="1" x14ac:dyDescent="0.3">
      <c r="A114" s="12" t="s">
        <v>215</v>
      </c>
      <c r="B114" s="9" t="s">
        <v>224</v>
      </c>
      <c r="C114" s="8"/>
      <c r="D114" s="8"/>
      <c r="E114" s="14"/>
      <c r="F114" s="11"/>
      <c r="G114" s="1"/>
      <c r="H114" s="1"/>
      <c r="I114" s="1"/>
    </row>
    <row r="115" spans="1:9" ht="30" hidden="1" x14ac:dyDescent="0.3">
      <c r="A115" s="12" t="s">
        <v>216</v>
      </c>
      <c r="B115" s="9" t="s">
        <v>225</v>
      </c>
      <c r="C115" s="8"/>
      <c r="D115" s="8"/>
      <c r="E115" s="14"/>
      <c r="F115" s="11"/>
      <c r="G115" s="1"/>
      <c r="H115" s="1"/>
      <c r="I115" s="1"/>
    </row>
    <row r="116" spans="1:9" ht="45" hidden="1" x14ac:dyDescent="0.3">
      <c r="A116" s="12" t="s">
        <v>217</v>
      </c>
      <c r="B116" s="9" t="s">
        <v>226</v>
      </c>
      <c r="C116" s="8"/>
      <c r="D116" s="8"/>
      <c r="E116" s="14"/>
      <c r="F116" s="11"/>
      <c r="G116" s="1"/>
      <c r="H116" s="1"/>
      <c r="I116" s="1"/>
    </row>
    <row r="117" spans="1:9" ht="45" hidden="1" x14ac:dyDescent="0.3">
      <c r="A117" s="12" t="s">
        <v>218</v>
      </c>
      <c r="B117" s="9" t="s">
        <v>227</v>
      </c>
      <c r="C117" s="8"/>
      <c r="D117" s="8"/>
      <c r="E117" s="14"/>
      <c r="F117" s="11"/>
      <c r="G117" s="1"/>
      <c r="H117" s="1"/>
      <c r="I117" s="1"/>
    </row>
    <row r="118" spans="1:9" ht="30" hidden="1" x14ac:dyDescent="0.3">
      <c r="A118" s="12" t="s">
        <v>219</v>
      </c>
      <c r="B118" s="9" t="s">
        <v>228</v>
      </c>
      <c r="C118" s="8"/>
      <c r="D118" s="8"/>
      <c r="E118" s="14"/>
      <c r="F118" s="11"/>
      <c r="G118" s="1"/>
      <c r="H118" s="1"/>
      <c r="I118" s="1"/>
    </row>
    <row r="119" spans="1:9" ht="45" hidden="1" x14ac:dyDescent="0.3">
      <c r="A119" s="12" t="s">
        <v>220</v>
      </c>
      <c r="B119" s="9" t="s">
        <v>229</v>
      </c>
      <c r="C119" s="8"/>
      <c r="D119" s="8"/>
      <c r="E119" s="14"/>
      <c r="F119" s="11"/>
      <c r="G119" s="1"/>
      <c r="H119" s="1"/>
      <c r="I119" s="1"/>
    </row>
    <row r="120" spans="1:9" ht="30" hidden="1" x14ac:dyDescent="0.3">
      <c r="A120" s="12" t="s">
        <v>221</v>
      </c>
      <c r="B120" s="9" t="s">
        <v>230</v>
      </c>
      <c r="C120" s="8"/>
      <c r="D120" s="8"/>
      <c r="E120" s="14"/>
      <c r="F120" s="11"/>
      <c r="G120" s="1"/>
      <c r="H120" s="1"/>
      <c r="I120" s="1"/>
    </row>
    <row r="121" spans="1:9" ht="30" hidden="1" x14ac:dyDescent="0.3">
      <c r="A121" s="12" t="s">
        <v>222</v>
      </c>
      <c r="B121" s="9" t="s">
        <v>231</v>
      </c>
      <c r="C121" s="8"/>
      <c r="D121" s="8"/>
      <c r="E121" s="14"/>
      <c r="F121" s="11"/>
      <c r="G121" s="1"/>
      <c r="H121" s="1"/>
      <c r="I121" s="1"/>
    </row>
    <row r="122" spans="1:9" ht="30" hidden="1" x14ac:dyDescent="0.3">
      <c r="A122" s="17" t="s">
        <v>232</v>
      </c>
      <c r="B122" s="84" t="s">
        <v>233</v>
      </c>
      <c r="C122" s="84"/>
      <c r="D122" s="84"/>
      <c r="E122" s="84"/>
      <c r="F122" s="84"/>
      <c r="G122" s="1"/>
      <c r="H122" s="1"/>
      <c r="I122" s="1"/>
    </row>
    <row r="123" spans="1:9" ht="30" hidden="1" x14ac:dyDescent="0.3">
      <c r="A123" s="12" t="s">
        <v>234</v>
      </c>
      <c r="B123" s="9" t="s">
        <v>239</v>
      </c>
      <c r="C123" s="8"/>
      <c r="D123" s="8"/>
      <c r="E123" s="14"/>
      <c r="F123" s="11"/>
      <c r="G123" s="1"/>
      <c r="H123" s="1"/>
      <c r="I123" s="1"/>
    </row>
    <row r="124" spans="1:9" ht="30" hidden="1" x14ac:dyDescent="0.3">
      <c r="A124" s="12" t="s">
        <v>235</v>
      </c>
      <c r="B124" s="9" t="s">
        <v>240</v>
      </c>
      <c r="C124" s="8"/>
      <c r="D124" s="8"/>
      <c r="E124" s="14"/>
      <c r="F124" s="11"/>
      <c r="G124" s="1"/>
      <c r="H124" s="1"/>
      <c r="I124" s="1"/>
    </row>
    <row r="125" spans="1:9" ht="30" hidden="1" x14ac:dyDescent="0.3">
      <c r="A125" s="12" t="s">
        <v>236</v>
      </c>
      <c r="B125" s="9" t="s">
        <v>241</v>
      </c>
      <c r="C125" s="8"/>
      <c r="D125" s="8"/>
      <c r="E125" s="14"/>
      <c r="F125" s="11"/>
      <c r="G125" s="1"/>
      <c r="H125" s="1"/>
      <c r="I125" s="1"/>
    </row>
    <row r="126" spans="1:9" ht="30" hidden="1" x14ac:dyDescent="0.3">
      <c r="A126" s="12" t="s">
        <v>237</v>
      </c>
      <c r="B126" s="9" t="s">
        <v>242</v>
      </c>
      <c r="C126" s="8"/>
      <c r="D126" s="8"/>
      <c r="E126" s="14"/>
      <c r="F126" s="11"/>
      <c r="G126" s="1"/>
      <c r="H126" s="1"/>
      <c r="I126" s="1"/>
    </row>
    <row r="127" spans="1:9" ht="15" hidden="1" x14ac:dyDescent="0.3">
      <c r="A127" s="12" t="s">
        <v>238</v>
      </c>
      <c r="B127" s="9" t="s">
        <v>243</v>
      </c>
      <c r="C127" s="8"/>
      <c r="D127" s="8"/>
      <c r="E127" s="14"/>
      <c r="F127" s="11"/>
      <c r="G127" s="1"/>
      <c r="H127" s="1"/>
      <c r="I127" s="1"/>
    </row>
    <row r="128" spans="1:9" ht="16" customHeight="1" x14ac:dyDescent="0.3">
      <c r="A128" s="27"/>
      <c r="B128" s="77" t="s">
        <v>619</v>
      </c>
      <c r="C128" s="75"/>
      <c r="D128" s="75"/>
      <c r="E128" s="75"/>
      <c r="F128" s="76"/>
      <c r="G128" s="47">
        <f>G157+G165+G172</f>
        <v>13</v>
      </c>
      <c r="H128" s="47">
        <f>H157+H165+H172</f>
        <v>26</v>
      </c>
      <c r="I128" s="48">
        <f>G128/H128</f>
        <v>0.5</v>
      </c>
    </row>
    <row r="129" spans="1:6" s="1" customFormat="1" ht="32" hidden="1" customHeight="1" x14ac:dyDescent="0.3">
      <c r="A129" s="17" t="s">
        <v>244</v>
      </c>
      <c r="B129" s="88" t="s">
        <v>245</v>
      </c>
      <c r="C129" s="89"/>
      <c r="D129" s="89"/>
      <c r="E129" s="89"/>
      <c r="F129" s="90"/>
    </row>
    <row r="130" spans="1:6" s="1" customFormat="1" ht="48" hidden="1" customHeight="1" x14ac:dyDescent="0.3">
      <c r="A130" s="12" t="s">
        <v>246</v>
      </c>
      <c r="B130" s="9" t="s">
        <v>265</v>
      </c>
      <c r="C130" s="8"/>
      <c r="D130" s="8"/>
      <c r="E130" s="14"/>
      <c r="F130" s="11"/>
    </row>
    <row r="131" spans="1:6" s="1" customFormat="1" ht="64" hidden="1" customHeight="1" x14ac:dyDescent="0.3">
      <c r="A131" s="12" t="s">
        <v>247</v>
      </c>
      <c r="B131" s="9" t="s">
        <v>266</v>
      </c>
      <c r="C131" s="8"/>
      <c r="D131" s="8"/>
      <c r="E131" s="14"/>
      <c r="F131" s="11"/>
    </row>
    <row r="132" spans="1:6" s="1" customFormat="1" ht="48" hidden="1" customHeight="1" x14ac:dyDescent="0.3">
      <c r="A132" s="12" t="s">
        <v>248</v>
      </c>
      <c r="B132" s="9" t="s">
        <v>267</v>
      </c>
      <c r="C132" s="8"/>
      <c r="D132" s="8"/>
      <c r="E132" s="14"/>
      <c r="F132" s="11"/>
    </row>
    <row r="133" spans="1:6" s="1" customFormat="1" ht="48" hidden="1" customHeight="1" x14ac:dyDescent="0.3">
      <c r="A133" s="12" t="s">
        <v>249</v>
      </c>
      <c r="B133" s="9" t="s">
        <v>268</v>
      </c>
      <c r="C133" s="8"/>
      <c r="D133" s="8"/>
      <c r="E133" s="14"/>
      <c r="F133" s="11"/>
    </row>
    <row r="134" spans="1:6" s="1" customFormat="1" ht="80" hidden="1" customHeight="1" x14ac:dyDescent="0.3">
      <c r="A134" s="12" t="s">
        <v>250</v>
      </c>
      <c r="B134" s="9" t="s">
        <v>269</v>
      </c>
      <c r="C134" s="8"/>
      <c r="D134" s="8"/>
      <c r="E134" s="14"/>
      <c r="F134" s="11"/>
    </row>
    <row r="135" spans="1:6" s="1" customFormat="1" ht="48" hidden="1" customHeight="1" x14ac:dyDescent="0.3">
      <c r="A135" s="12" t="s">
        <v>251</v>
      </c>
      <c r="B135" s="9" t="s">
        <v>270</v>
      </c>
      <c r="C135" s="8"/>
      <c r="D135" s="8"/>
      <c r="E135" s="14"/>
      <c r="F135" s="11"/>
    </row>
    <row r="136" spans="1:6" s="1" customFormat="1" ht="64" hidden="1" customHeight="1" x14ac:dyDescent="0.3">
      <c r="A136" s="12" t="s">
        <v>252</v>
      </c>
      <c r="B136" s="9" t="s">
        <v>271</v>
      </c>
      <c r="C136" s="8"/>
      <c r="D136" s="8"/>
      <c r="E136" s="14"/>
      <c r="F136" s="11"/>
    </row>
    <row r="137" spans="1:6" s="1" customFormat="1" ht="48" hidden="1" customHeight="1" x14ac:dyDescent="0.3">
      <c r="A137" s="12" t="s">
        <v>253</v>
      </c>
      <c r="B137" s="9" t="s">
        <v>272</v>
      </c>
      <c r="C137" s="8"/>
      <c r="D137" s="8"/>
      <c r="E137" s="14"/>
      <c r="F137" s="11"/>
    </row>
    <row r="138" spans="1:6" s="1" customFormat="1" ht="48" hidden="1" customHeight="1" x14ac:dyDescent="0.3">
      <c r="A138" s="12" t="s">
        <v>254</v>
      </c>
      <c r="B138" s="9" t="s">
        <v>267</v>
      </c>
      <c r="C138" s="8"/>
      <c r="D138" s="8"/>
      <c r="E138" s="14"/>
      <c r="F138" s="11"/>
    </row>
    <row r="139" spans="1:6" s="1" customFormat="1" ht="80" hidden="1" customHeight="1" x14ac:dyDescent="0.3">
      <c r="A139" s="12" t="s">
        <v>255</v>
      </c>
      <c r="B139" s="9" t="s">
        <v>273</v>
      </c>
      <c r="C139" s="8"/>
      <c r="D139" s="8"/>
      <c r="E139" s="14"/>
      <c r="F139" s="11"/>
    </row>
    <row r="140" spans="1:6" s="1" customFormat="1" ht="48" hidden="1" customHeight="1" x14ac:dyDescent="0.3">
      <c r="A140" s="12" t="s">
        <v>256</v>
      </c>
      <c r="B140" s="9" t="s">
        <v>274</v>
      </c>
      <c r="C140" s="8"/>
      <c r="D140" s="8"/>
      <c r="E140" s="14"/>
      <c r="F140" s="11"/>
    </row>
    <row r="141" spans="1:6" s="1" customFormat="1" ht="64" hidden="1" customHeight="1" x14ac:dyDescent="0.3">
      <c r="A141" s="12" t="s">
        <v>257</v>
      </c>
      <c r="B141" s="9" t="s">
        <v>275</v>
      </c>
      <c r="C141" s="8"/>
      <c r="D141" s="8"/>
      <c r="E141" s="14"/>
      <c r="F141" s="11"/>
    </row>
    <row r="142" spans="1:6" s="1" customFormat="1" ht="48" hidden="1" customHeight="1" x14ac:dyDescent="0.3">
      <c r="A142" s="12" t="s">
        <v>258</v>
      </c>
      <c r="B142" s="9" t="s">
        <v>276</v>
      </c>
      <c r="C142" s="8"/>
      <c r="D142" s="8"/>
      <c r="E142" s="14"/>
      <c r="F142" s="11"/>
    </row>
    <row r="143" spans="1:6" s="1" customFormat="1" ht="64" hidden="1" customHeight="1" x14ac:dyDescent="0.3">
      <c r="A143" s="12" t="s">
        <v>259</v>
      </c>
      <c r="B143" s="9" t="s">
        <v>277</v>
      </c>
      <c r="C143" s="8"/>
      <c r="D143" s="8"/>
      <c r="E143" s="14"/>
      <c r="F143" s="11"/>
    </row>
    <row r="144" spans="1:6" s="1" customFormat="1" ht="48" hidden="1" customHeight="1" x14ac:dyDescent="0.3">
      <c r="A144" s="12" t="s">
        <v>260</v>
      </c>
      <c r="B144" s="9" t="s">
        <v>278</v>
      </c>
      <c r="C144" s="8"/>
      <c r="D144" s="8"/>
      <c r="E144" s="14"/>
      <c r="F144" s="11"/>
    </row>
    <row r="145" spans="1:9" ht="48" hidden="1" customHeight="1" x14ac:dyDescent="0.3">
      <c r="A145" s="12" t="s">
        <v>261</v>
      </c>
      <c r="B145" s="9" t="s">
        <v>267</v>
      </c>
      <c r="C145" s="8"/>
      <c r="D145" s="8"/>
      <c r="E145" s="14"/>
      <c r="F145" s="11"/>
      <c r="G145" s="1"/>
      <c r="H145" s="1"/>
      <c r="I145" s="1"/>
    </row>
    <row r="146" spans="1:9" ht="64" hidden="1" customHeight="1" x14ac:dyDescent="0.3">
      <c r="A146" s="12" t="s">
        <v>262</v>
      </c>
      <c r="B146" s="9" t="s">
        <v>279</v>
      </c>
      <c r="C146" s="8"/>
      <c r="D146" s="8"/>
      <c r="E146" s="14"/>
      <c r="F146" s="11"/>
      <c r="G146" s="1"/>
      <c r="H146" s="1"/>
      <c r="I146" s="1"/>
    </row>
    <row r="147" spans="1:9" ht="48" hidden="1" customHeight="1" x14ac:dyDescent="0.3">
      <c r="A147" s="12" t="s">
        <v>263</v>
      </c>
      <c r="B147" s="9" t="s">
        <v>280</v>
      </c>
      <c r="C147" s="8"/>
      <c r="D147" s="8"/>
      <c r="E147" s="14"/>
      <c r="F147" s="11"/>
      <c r="G147" s="1"/>
      <c r="H147" s="1"/>
      <c r="I147" s="1"/>
    </row>
    <row r="148" spans="1:9" ht="112" hidden="1" customHeight="1" x14ac:dyDescent="0.3">
      <c r="A148" s="12" t="s">
        <v>264</v>
      </c>
      <c r="B148" s="9" t="s">
        <v>281</v>
      </c>
      <c r="C148" s="8"/>
      <c r="D148" s="8"/>
      <c r="E148" s="14"/>
      <c r="F148" s="11"/>
      <c r="G148" s="1"/>
      <c r="H148" s="1"/>
      <c r="I148" s="1"/>
    </row>
    <row r="149" spans="1:9" ht="32" hidden="1" customHeight="1" x14ac:dyDescent="0.3">
      <c r="A149" s="17" t="s">
        <v>282</v>
      </c>
      <c r="B149" s="91" t="s">
        <v>283</v>
      </c>
      <c r="C149" s="92"/>
      <c r="D149" s="92"/>
      <c r="E149" s="92"/>
      <c r="F149" s="93"/>
      <c r="G149" s="1"/>
      <c r="H149" s="1"/>
      <c r="I149" s="1"/>
    </row>
    <row r="150" spans="1:9" ht="48" hidden="1" customHeight="1" x14ac:dyDescent="0.3">
      <c r="A150" s="12" t="s">
        <v>284</v>
      </c>
      <c r="B150" s="9" t="s">
        <v>291</v>
      </c>
      <c r="C150" s="8"/>
      <c r="D150" s="8"/>
      <c r="E150" s="14"/>
      <c r="F150" s="11"/>
      <c r="G150" s="1"/>
      <c r="H150" s="1"/>
      <c r="I150" s="1"/>
    </row>
    <row r="151" spans="1:9" ht="32" hidden="1" customHeight="1" x14ac:dyDescent="0.3">
      <c r="A151" s="12" t="s">
        <v>285</v>
      </c>
      <c r="B151" s="9" t="s">
        <v>292</v>
      </c>
      <c r="C151" s="8"/>
      <c r="D151" s="8"/>
      <c r="E151" s="14"/>
      <c r="F151" s="11"/>
      <c r="G151" s="1"/>
      <c r="H151" s="1"/>
      <c r="I151" s="1"/>
    </row>
    <row r="152" spans="1:9" ht="48" hidden="1" customHeight="1" x14ac:dyDescent="0.3">
      <c r="A152" s="12" t="s">
        <v>286</v>
      </c>
      <c r="B152" s="9" t="s">
        <v>293</v>
      </c>
      <c r="C152" s="8"/>
      <c r="D152" s="8"/>
      <c r="E152" s="14"/>
      <c r="F152" s="11"/>
      <c r="G152" s="1"/>
      <c r="H152" s="1"/>
      <c r="I152" s="1"/>
    </row>
    <row r="153" spans="1:9" ht="64" hidden="1" customHeight="1" x14ac:dyDescent="0.3">
      <c r="A153" s="12" t="s">
        <v>287</v>
      </c>
      <c r="B153" s="9" t="s">
        <v>294</v>
      </c>
      <c r="C153" s="8"/>
      <c r="D153" s="8"/>
      <c r="E153" s="14"/>
      <c r="F153" s="11"/>
      <c r="G153" s="1"/>
      <c r="H153" s="1"/>
      <c r="I153" s="1"/>
    </row>
    <row r="154" spans="1:9" ht="32" hidden="1" customHeight="1" x14ac:dyDescent="0.3">
      <c r="A154" s="12" t="s">
        <v>288</v>
      </c>
      <c r="B154" s="9" t="s">
        <v>295</v>
      </c>
      <c r="C154" s="8"/>
      <c r="D154" s="8"/>
      <c r="E154" s="14"/>
      <c r="F154" s="11"/>
      <c r="G154" s="1"/>
      <c r="H154" s="1"/>
      <c r="I154" s="1"/>
    </row>
    <row r="155" spans="1:9" ht="48" hidden="1" customHeight="1" x14ac:dyDescent="0.3">
      <c r="A155" s="12" t="s">
        <v>289</v>
      </c>
      <c r="B155" s="9" t="s">
        <v>296</v>
      </c>
      <c r="C155" s="8"/>
      <c r="D155" s="8"/>
      <c r="E155" s="14"/>
      <c r="F155" s="11"/>
      <c r="G155" s="1"/>
      <c r="H155" s="1"/>
      <c r="I155" s="1"/>
    </row>
    <row r="156" spans="1:9" ht="48" hidden="1" customHeight="1" x14ac:dyDescent="0.3">
      <c r="A156" s="12" t="s">
        <v>290</v>
      </c>
      <c r="B156" s="9" t="s">
        <v>297</v>
      </c>
      <c r="C156" s="8"/>
      <c r="D156" s="8"/>
      <c r="E156" s="14"/>
      <c r="F156" s="11"/>
      <c r="G156" s="1"/>
      <c r="H156" s="1"/>
      <c r="I156" s="1"/>
    </row>
    <row r="157" spans="1:9" s="18" customFormat="1" ht="16" customHeight="1" x14ac:dyDescent="0.3">
      <c r="A157" s="27" t="s">
        <v>298</v>
      </c>
      <c r="B157" s="97" t="s">
        <v>622</v>
      </c>
      <c r="C157" s="98"/>
      <c r="D157" s="98"/>
      <c r="E157" s="98"/>
      <c r="F157" s="99"/>
      <c r="G157" s="51">
        <f>SUM(C158:C160)</f>
        <v>3</v>
      </c>
      <c r="H157" s="51">
        <f>COUNT(C158:C160)*2</f>
        <v>6</v>
      </c>
      <c r="I157" s="52">
        <f>G157/H157</f>
        <v>0.5</v>
      </c>
    </row>
    <row r="158" spans="1:9" ht="64" customHeight="1" x14ac:dyDescent="0.3">
      <c r="A158" s="27" t="s">
        <v>461</v>
      </c>
      <c r="B158" s="9" t="s">
        <v>567</v>
      </c>
      <c r="C158" s="8">
        <v>1</v>
      </c>
      <c r="D158" s="15" t="s">
        <v>462</v>
      </c>
      <c r="E158" s="19" t="s">
        <v>463</v>
      </c>
      <c r="F158" s="16"/>
    </row>
    <row r="159" spans="1:9" ht="64" customHeight="1" x14ac:dyDescent="0.3">
      <c r="A159" s="27" t="s">
        <v>464</v>
      </c>
      <c r="B159" s="9" t="s">
        <v>568</v>
      </c>
      <c r="C159" s="8">
        <v>1</v>
      </c>
      <c r="D159" s="15" t="s">
        <v>49</v>
      </c>
      <c r="E159" s="10" t="s">
        <v>569</v>
      </c>
      <c r="F159" s="16"/>
    </row>
    <row r="160" spans="1:9" ht="64" customHeight="1" x14ac:dyDescent="0.3">
      <c r="A160" s="27" t="s">
        <v>465</v>
      </c>
      <c r="B160" s="9" t="s">
        <v>570</v>
      </c>
      <c r="C160" s="8">
        <v>1</v>
      </c>
      <c r="D160" s="15" t="s">
        <v>462</v>
      </c>
      <c r="E160" s="19" t="s">
        <v>466</v>
      </c>
      <c r="F160" s="16"/>
    </row>
    <row r="161" spans="1:9" ht="48" hidden="1" customHeight="1" x14ac:dyDescent="0.3">
      <c r="A161" s="20" t="s">
        <v>467</v>
      </c>
      <c r="B161" s="9" t="s">
        <v>299</v>
      </c>
      <c r="C161" s="8"/>
      <c r="D161" s="8"/>
      <c r="E161" s="14"/>
      <c r="F161" s="11"/>
      <c r="G161" s="1"/>
      <c r="H161" s="1"/>
      <c r="I161" s="1"/>
    </row>
    <row r="162" spans="1:9" ht="64" hidden="1" customHeight="1" x14ac:dyDescent="0.3">
      <c r="A162" s="20" t="s">
        <v>468</v>
      </c>
      <c r="B162" s="9" t="s">
        <v>302</v>
      </c>
      <c r="C162" s="8"/>
      <c r="D162" s="8"/>
      <c r="E162" s="14"/>
      <c r="F162" s="11"/>
      <c r="G162" s="1"/>
      <c r="H162" s="1"/>
      <c r="I162" s="1"/>
    </row>
    <row r="163" spans="1:9" ht="64" hidden="1" customHeight="1" x14ac:dyDescent="0.3">
      <c r="A163" s="20" t="s">
        <v>469</v>
      </c>
      <c r="B163" s="9" t="s">
        <v>300</v>
      </c>
      <c r="C163" s="8"/>
      <c r="D163" s="8"/>
      <c r="E163" s="14"/>
      <c r="F163" s="11"/>
      <c r="G163" s="1"/>
      <c r="H163" s="1"/>
      <c r="I163" s="1"/>
    </row>
    <row r="164" spans="1:9" ht="64" hidden="1" customHeight="1" x14ac:dyDescent="0.3">
      <c r="A164" s="20" t="s">
        <v>470</v>
      </c>
      <c r="B164" s="9" t="s">
        <v>301</v>
      </c>
      <c r="C164" s="8"/>
      <c r="D164" s="8"/>
      <c r="E164" s="14"/>
      <c r="F164" s="11"/>
      <c r="G164" s="1"/>
      <c r="H164" s="1"/>
      <c r="I164" s="1"/>
    </row>
    <row r="165" spans="1:9" s="18" customFormat="1" ht="32" customHeight="1" x14ac:dyDescent="0.3">
      <c r="A165" s="7" t="s">
        <v>571</v>
      </c>
      <c r="B165" s="97" t="s">
        <v>623</v>
      </c>
      <c r="C165" s="98"/>
      <c r="D165" s="98"/>
      <c r="E165" s="98"/>
      <c r="F165" s="99"/>
      <c r="G165" s="51">
        <f>SUM(C166:C167,C169)</f>
        <v>3</v>
      </c>
      <c r="H165" s="51">
        <f>COUNT(C166:C167,C169)*2</f>
        <v>6</v>
      </c>
      <c r="I165" s="52">
        <f>G165/H165</f>
        <v>0.5</v>
      </c>
    </row>
    <row r="166" spans="1:9" ht="64" customHeight="1" x14ac:dyDescent="0.3">
      <c r="A166" s="27" t="s">
        <v>471</v>
      </c>
      <c r="B166" s="15" t="s">
        <v>472</v>
      </c>
      <c r="C166" s="8">
        <v>1</v>
      </c>
      <c r="D166" s="15" t="s">
        <v>22</v>
      </c>
      <c r="E166" s="10" t="s">
        <v>572</v>
      </c>
      <c r="F166" s="16"/>
    </row>
    <row r="167" spans="1:9" ht="64" customHeight="1" x14ac:dyDescent="0.3">
      <c r="A167" s="27" t="s">
        <v>473</v>
      </c>
      <c r="B167" s="9" t="s">
        <v>573</v>
      </c>
      <c r="C167" s="8">
        <v>1</v>
      </c>
      <c r="D167" s="15" t="s">
        <v>22</v>
      </c>
      <c r="E167" s="19" t="s">
        <v>474</v>
      </c>
      <c r="F167" s="16"/>
    </row>
    <row r="168" spans="1:9" ht="32" hidden="1" customHeight="1" x14ac:dyDescent="0.3">
      <c r="A168" s="20" t="s">
        <v>303</v>
      </c>
      <c r="B168" s="9" t="s">
        <v>304</v>
      </c>
      <c r="C168" s="8"/>
      <c r="D168" s="15"/>
      <c r="E168" s="19"/>
      <c r="F168" s="16"/>
      <c r="G168" s="1"/>
      <c r="H168" s="1"/>
      <c r="I168" s="1"/>
    </row>
    <row r="169" spans="1:9" ht="48" customHeight="1" x14ac:dyDescent="0.3">
      <c r="A169" s="27" t="s">
        <v>475</v>
      </c>
      <c r="B169" s="9" t="s">
        <v>574</v>
      </c>
      <c r="C169" s="8">
        <v>1</v>
      </c>
      <c r="D169" s="15" t="s">
        <v>33</v>
      </c>
      <c r="E169" s="19" t="s">
        <v>476</v>
      </c>
      <c r="F169" s="16"/>
    </row>
    <row r="170" spans="1:9" ht="32" hidden="1" customHeight="1" x14ac:dyDescent="0.3">
      <c r="A170" s="20" t="s">
        <v>477</v>
      </c>
      <c r="B170" s="9" t="s">
        <v>305</v>
      </c>
      <c r="C170" s="8"/>
      <c r="D170" s="8"/>
      <c r="E170" s="14"/>
      <c r="F170" s="11"/>
      <c r="G170" s="1"/>
      <c r="H170" s="1"/>
      <c r="I170" s="1"/>
    </row>
    <row r="171" spans="1:9" ht="32" hidden="1" customHeight="1" x14ac:dyDescent="0.3">
      <c r="A171" s="20" t="s">
        <v>478</v>
      </c>
      <c r="B171" s="9" t="s">
        <v>306</v>
      </c>
      <c r="C171" s="8"/>
      <c r="D171" s="8"/>
      <c r="E171" s="14"/>
      <c r="F171" s="11"/>
      <c r="G171" s="1"/>
      <c r="H171" s="1"/>
      <c r="I171" s="1"/>
    </row>
    <row r="172" spans="1:9" ht="32" customHeight="1" x14ac:dyDescent="0.3">
      <c r="A172" s="27" t="s">
        <v>539</v>
      </c>
      <c r="B172" s="91" t="s">
        <v>307</v>
      </c>
      <c r="C172" s="92"/>
      <c r="D172" s="92"/>
      <c r="E172" s="92"/>
      <c r="F172" s="93"/>
      <c r="G172" s="47">
        <f>SUM(C173:C179)</f>
        <v>7</v>
      </c>
      <c r="H172" s="47">
        <f>COUNT(C173:C179)*2</f>
        <v>14</v>
      </c>
      <c r="I172" s="48">
        <f>G172/H172</f>
        <v>0.5</v>
      </c>
    </row>
    <row r="173" spans="1:9" ht="64" customHeight="1" x14ac:dyDescent="0.3">
      <c r="A173" s="27" t="s">
        <v>479</v>
      </c>
      <c r="B173" s="9" t="s">
        <v>575</v>
      </c>
      <c r="C173" s="8">
        <v>1</v>
      </c>
      <c r="D173" s="15" t="s">
        <v>480</v>
      </c>
      <c r="E173" s="19" t="s">
        <v>481</v>
      </c>
      <c r="F173" s="16"/>
    </row>
    <row r="174" spans="1:9" ht="32" customHeight="1" x14ac:dyDescent="0.3">
      <c r="A174" s="27" t="s">
        <v>482</v>
      </c>
      <c r="B174" s="9" t="s">
        <v>576</v>
      </c>
      <c r="C174" s="8">
        <v>1</v>
      </c>
      <c r="D174" s="15" t="s">
        <v>483</v>
      </c>
      <c r="E174" s="19" t="s">
        <v>484</v>
      </c>
      <c r="F174" s="16"/>
    </row>
    <row r="175" spans="1:9" ht="32" customHeight="1" x14ac:dyDescent="0.3">
      <c r="A175" s="27" t="s">
        <v>485</v>
      </c>
      <c r="B175" s="9" t="s">
        <v>577</v>
      </c>
      <c r="C175" s="8">
        <v>1</v>
      </c>
      <c r="D175" s="15" t="s">
        <v>483</v>
      </c>
      <c r="E175" s="19" t="s">
        <v>486</v>
      </c>
      <c r="F175" s="16"/>
    </row>
    <row r="176" spans="1:9" ht="48" customHeight="1" x14ac:dyDescent="0.3">
      <c r="A176" s="27" t="s">
        <v>487</v>
      </c>
      <c r="B176" s="9" t="s">
        <v>578</v>
      </c>
      <c r="C176" s="8">
        <v>1</v>
      </c>
      <c r="D176" s="15" t="s">
        <v>488</v>
      </c>
      <c r="E176" s="19" t="s">
        <v>489</v>
      </c>
      <c r="F176" s="16"/>
    </row>
    <row r="177" spans="1:9" ht="80" customHeight="1" x14ac:dyDescent="0.3">
      <c r="A177" s="27" t="s">
        <v>490</v>
      </c>
      <c r="B177" s="9" t="s">
        <v>579</v>
      </c>
      <c r="C177" s="8">
        <v>1</v>
      </c>
      <c r="D177" s="15" t="s">
        <v>480</v>
      </c>
      <c r="E177" s="19" t="s">
        <v>491</v>
      </c>
      <c r="F177" s="16"/>
    </row>
    <row r="178" spans="1:9" ht="48" customHeight="1" x14ac:dyDescent="0.3">
      <c r="A178" s="27" t="s">
        <v>492</v>
      </c>
      <c r="B178" s="9" t="s">
        <v>580</v>
      </c>
      <c r="C178" s="8">
        <v>1</v>
      </c>
      <c r="D178" s="15" t="s">
        <v>49</v>
      </c>
      <c r="E178" s="19" t="s">
        <v>493</v>
      </c>
      <c r="F178" s="16"/>
    </row>
    <row r="179" spans="1:9" ht="48" customHeight="1" x14ac:dyDescent="0.3">
      <c r="A179" s="27" t="s">
        <v>494</v>
      </c>
      <c r="B179" s="9" t="s">
        <v>581</v>
      </c>
      <c r="C179" s="8">
        <v>1</v>
      </c>
      <c r="D179" s="15" t="s">
        <v>49</v>
      </c>
      <c r="E179" s="10" t="s">
        <v>582</v>
      </c>
      <c r="F179" s="16"/>
    </row>
    <row r="180" spans="1:9" ht="16" customHeight="1" x14ac:dyDescent="0.3">
      <c r="A180" s="27"/>
      <c r="B180" s="74" t="s">
        <v>583</v>
      </c>
      <c r="C180" s="75"/>
      <c r="D180" s="75"/>
      <c r="E180" s="75"/>
      <c r="F180" s="76"/>
      <c r="G180" s="47">
        <f>G181+G204</f>
        <v>5</v>
      </c>
      <c r="H180" s="47">
        <f>H181+H204</f>
        <v>10</v>
      </c>
      <c r="I180" s="48">
        <f>G180/H180</f>
        <v>0.5</v>
      </c>
    </row>
    <row r="181" spans="1:9" s="18" customFormat="1" ht="16" customHeight="1" x14ac:dyDescent="0.3">
      <c r="A181" s="27" t="s">
        <v>309</v>
      </c>
      <c r="B181" s="81" t="s">
        <v>310</v>
      </c>
      <c r="C181" s="82"/>
      <c r="D181" s="82"/>
      <c r="E181" s="82"/>
      <c r="F181" s="83"/>
      <c r="G181" s="51">
        <f>SUM(C182:C185)</f>
        <v>4</v>
      </c>
      <c r="H181" s="51">
        <f>COUNT(C182:C185)*2</f>
        <v>8</v>
      </c>
      <c r="I181" s="52">
        <f>G181/H181</f>
        <v>0.5</v>
      </c>
    </row>
    <row r="182" spans="1:9" ht="48" customHeight="1" x14ac:dyDescent="0.3">
      <c r="A182" s="27" t="s">
        <v>495</v>
      </c>
      <c r="B182" s="9" t="s">
        <v>584</v>
      </c>
      <c r="C182" s="8">
        <v>1</v>
      </c>
      <c r="D182" s="15" t="s">
        <v>49</v>
      </c>
      <c r="E182" s="19" t="s">
        <v>496</v>
      </c>
      <c r="F182" s="16"/>
    </row>
    <row r="183" spans="1:9" ht="64" customHeight="1" x14ac:dyDescent="0.3">
      <c r="A183" s="27" t="s">
        <v>497</v>
      </c>
      <c r="B183" s="9" t="s">
        <v>585</v>
      </c>
      <c r="C183" s="8">
        <v>1</v>
      </c>
      <c r="D183" s="15" t="s">
        <v>480</v>
      </c>
      <c r="E183" s="19" t="s">
        <v>498</v>
      </c>
      <c r="F183" s="16"/>
    </row>
    <row r="184" spans="1:9" ht="48" customHeight="1" x14ac:dyDescent="0.3">
      <c r="A184" s="27" t="s">
        <v>499</v>
      </c>
      <c r="B184" s="9" t="s">
        <v>586</v>
      </c>
      <c r="C184" s="8">
        <v>1</v>
      </c>
      <c r="D184" s="15" t="s">
        <v>480</v>
      </c>
      <c r="E184" s="19" t="s">
        <v>500</v>
      </c>
      <c r="F184" s="16"/>
    </row>
    <row r="185" spans="1:9" ht="64" customHeight="1" x14ac:dyDescent="0.3">
      <c r="A185" s="27" t="s">
        <v>501</v>
      </c>
      <c r="B185" s="9" t="s">
        <v>587</v>
      </c>
      <c r="C185" s="8">
        <v>1</v>
      </c>
      <c r="D185" s="15" t="s">
        <v>502</v>
      </c>
      <c r="E185" s="10" t="s">
        <v>588</v>
      </c>
      <c r="F185" s="16"/>
    </row>
    <row r="186" spans="1:9" ht="64" hidden="1" customHeight="1" x14ac:dyDescent="0.3">
      <c r="A186" s="20" t="s">
        <v>503</v>
      </c>
      <c r="B186" s="9" t="s">
        <v>308</v>
      </c>
      <c r="C186" s="8"/>
      <c r="D186" s="8"/>
      <c r="E186" s="14"/>
      <c r="F186" s="11"/>
      <c r="G186" s="1"/>
      <c r="H186" s="1"/>
      <c r="I186" s="1"/>
    </row>
    <row r="187" spans="1:9" ht="16" hidden="1" customHeight="1" x14ac:dyDescent="0.3">
      <c r="A187" s="17" t="s">
        <v>312</v>
      </c>
      <c r="B187" s="91" t="s">
        <v>311</v>
      </c>
      <c r="C187" s="92"/>
      <c r="D187" s="92"/>
      <c r="E187" s="92"/>
      <c r="F187" s="93"/>
      <c r="G187" s="1"/>
      <c r="H187" s="1"/>
      <c r="I187" s="1"/>
    </row>
    <row r="188" spans="1:9" ht="32" hidden="1" customHeight="1" x14ac:dyDescent="0.3">
      <c r="A188" s="20" t="s">
        <v>313</v>
      </c>
      <c r="B188" s="9" t="s">
        <v>318</v>
      </c>
      <c r="C188" s="8"/>
      <c r="D188" s="8"/>
      <c r="E188" s="14"/>
      <c r="F188" s="11"/>
      <c r="G188" s="1"/>
      <c r="H188" s="1"/>
      <c r="I188" s="1"/>
    </row>
    <row r="189" spans="1:9" ht="48" hidden="1" customHeight="1" x14ac:dyDescent="0.3">
      <c r="A189" s="20" t="s">
        <v>314</v>
      </c>
      <c r="B189" s="9" t="s">
        <v>319</v>
      </c>
      <c r="C189" s="8"/>
      <c r="D189" s="8"/>
      <c r="E189" s="14"/>
      <c r="F189" s="11"/>
      <c r="G189" s="1"/>
      <c r="H189" s="1"/>
      <c r="I189" s="1"/>
    </row>
    <row r="190" spans="1:9" ht="64" hidden="1" customHeight="1" x14ac:dyDescent="0.3">
      <c r="A190" s="20" t="s">
        <v>315</v>
      </c>
      <c r="B190" s="9" t="s">
        <v>320</v>
      </c>
      <c r="C190" s="8"/>
      <c r="D190" s="8"/>
      <c r="E190" s="14"/>
      <c r="F190" s="11"/>
      <c r="G190" s="1"/>
      <c r="H190" s="1"/>
      <c r="I190" s="1"/>
    </row>
    <row r="191" spans="1:9" ht="48" hidden="1" customHeight="1" x14ac:dyDescent="0.3">
      <c r="A191" s="20" t="s">
        <v>316</v>
      </c>
      <c r="B191" s="9" t="s">
        <v>321</v>
      </c>
      <c r="C191" s="8"/>
      <c r="D191" s="8"/>
      <c r="E191" s="14"/>
      <c r="F191" s="11"/>
      <c r="G191" s="1"/>
      <c r="H191" s="1"/>
      <c r="I191" s="1"/>
    </row>
    <row r="192" spans="1:9" ht="32" hidden="1" customHeight="1" x14ac:dyDescent="0.3">
      <c r="A192" s="20" t="s">
        <v>317</v>
      </c>
      <c r="B192" s="9" t="s">
        <v>322</v>
      </c>
      <c r="C192" s="8"/>
      <c r="D192" s="8"/>
      <c r="E192" s="14"/>
      <c r="F192" s="11"/>
      <c r="G192" s="1"/>
      <c r="H192" s="1"/>
      <c r="I192" s="1"/>
    </row>
    <row r="193" spans="1:9" ht="16" hidden="1" customHeight="1" x14ac:dyDescent="0.3">
      <c r="A193" s="17" t="s">
        <v>323</v>
      </c>
      <c r="B193" s="91" t="s">
        <v>324</v>
      </c>
      <c r="C193" s="92"/>
      <c r="D193" s="92"/>
      <c r="E193" s="92"/>
      <c r="F193" s="93"/>
      <c r="G193" s="1"/>
      <c r="H193" s="1"/>
      <c r="I193" s="1"/>
    </row>
    <row r="194" spans="1:9" ht="32" hidden="1" customHeight="1" x14ac:dyDescent="0.3">
      <c r="A194" s="20" t="s">
        <v>325</v>
      </c>
      <c r="B194" s="9" t="s">
        <v>329</v>
      </c>
      <c r="C194" s="8"/>
      <c r="D194" s="8"/>
      <c r="E194" s="14"/>
      <c r="F194" s="11"/>
      <c r="G194" s="1"/>
      <c r="H194" s="1"/>
      <c r="I194" s="1"/>
    </row>
    <row r="195" spans="1:9" ht="48" hidden="1" customHeight="1" x14ac:dyDescent="0.3">
      <c r="A195" s="20" t="s">
        <v>326</v>
      </c>
      <c r="B195" s="9" t="s">
        <v>330</v>
      </c>
      <c r="C195" s="8"/>
      <c r="D195" s="8"/>
      <c r="E195" s="14"/>
      <c r="F195" s="11"/>
      <c r="G195" s="1"/>
      <c r="H195" s="1"/>
      <c r="I195" s="1"/>
    </row>
    <row r="196" spans="1:9" ht="64" hidden="1" customHeight="1" x14ac:dyDescent="0.3">
      <c r="A196" s="20" t="s">
        <v>327</v>
      </c>
      <c r="B196" s="9" t="s">
        <v>331</v>
      </c>
      <c r="C196" s="8"/>
      <c r="D196" s="8"/>
      <c r="E196" s="14"/>
      <c r="F196" s="11"/>
      <c r="G196" s="1"/>
      <c r="H196" s="1"/>
      <c r="I196" s="1"/>
    </row>
    <row r="197" spans="1:9" ht="64" hidden="1" customHeight="1" x14ac:dyDescent="0.3">
      <c r="A197" s="20" t="s">
        <v>328</v>
      </c>
      <c r="B197" s="9" t="s">
        <v>332</v>
      </c>
      <c r="C197" s="8"/>
      <c r="D197" s="8"/>
      <c r="E197" s="14"/>
      <c r="F197" s="11"/>
      <c r="G197" s="1"/>
      <c r="H197" s="1"/>
      <c r="I197" s="1"/>
    </row>
    <row r="198" spans="1:9" ht="16" hidden="1" customHeight="1" x14ac:dyDescent="0.3">
      <c r="A198" s="17" t="s">
        <v>333</v>
      </c>
      <c r="B198" s="91" t="s">
        <v>334</v>
      </c>
      <c r="C198" s="92"/>
      <c r="D198" s="92"/>
      <c r="E198" s="92"/>
      <c r="F198" s="93"/>
      <c r="G198" s="1"/>
      <c r="H198" s="1"/>
      <c r="I198" s="1"/>
    </row>
    <row r="199" spans="1:9" ht="64" hidden="1" customHeight="1" x14ac:dyDescent="0.3">
      <c r="A199" s="20" t="s">
        <v>335</v>
      </c>
      <c r="B199" s="9" t="s">
        <v>340</v>
      </c>
      <c r="C199" s="8"/>
      <c r="D199" s="8"/>
      <c r="E199" s="14"/>
      <c r="F199" s="11"/>
      <c r="G199" s="1"/>
      <c r="H199" s="1"/>
      <c r="I199" s="1"/>
    </row>
    <row r="200" spans="1:9" ht="32" hidden="1" customHeight="1" x14ac:dyDescent="0.3">
      <c r="A200" s="20" t="s">
        <v>336</v>
      </c>
      <c r="B200" s="9" t="s">
        <v>341</v>
      </c>
      <c r="C200" s="8"/>
      <c r="D200" s="8"/>
      <c r="E200" s="14"/>
      <c r="F200" s="11"/>
      <c r="G200" s="1"/>
      <c r="H200" s="1"/>
      <c r="I200" s="1"/>
    </row>
    <row r="201" spans="1:9" ht="32" hidden="1" customHeight="1" x14ac:dyDescent="0.3">
      <c r="A201" s="20" t="s">
        <v>337</v>
      </c>
      <c r="B201" s="9" t="s">
        <v>342</v>
      </c>
      <c r="C201" s="8"/>
      <c r="D201" s="8"/>
      <c r="E201" s="14"/>
      <c r="F201" s="11"/>
      <c r="G201" s="1"/>
      <c r="H201" s="1"/>
      <c r="I201" s="1"/>
    </row>
    <row r="202" spans="1:9" ht="48" hidden="1" customHeight="1" x14ac:dyDescent="0.3">
      <c r="A202" s="20" t="s">
        <v>338</v>
      </c>
      <c r="B202" s="9" t="s">
        <v>343</v>
      </c>
      <c r="C202" s="8"/>
      <c r="D202" s="8"/>
      <c r="E202" s="14"/>
      <c r="F202" s="11"/>
      <c r="G202" s="1"/>
      <c r="H202" s="1"/>
      <c r="I202" s="1"/>
    </row>
    <row r="203" spans="1:9" ht="48" hidden="1" customHeight="1" x14ac:dyDescent="0.3">
      <c r="A203" s="20" t="s">
        <v>339</v>
      </c>
      <c r="B203" s="9" t="s">
        <v>344</v>
      </c>
      <c r="C203" s="8"/>
      <c r="D203" s="8"/>
      <c r="E203" s="14"/>
      <c r="F203" s="11"/>
      <c r="G203" s="1"/>
      <c r="H203" s="1"/>
      <c r="I203" s="1"/>
    </row>
    <row r="204" spans="1:9" s="21" customFormat="1" ht="30.75" customHeight="1" x14ac:dyDescent="0.35">
      <c r="A204" s="7" t="s">
        <v>589</v>
      </c>
      <c r="B204" s="97" t="s">
        <v>345</v>
      </c>
      <c r="C204" s="100"/>
      <c r="D204" s="100"/>
      <c r="E204" s="100"/>
      <c r="F204" s="101"/>
      <c r="G204" s="53">
        <f>SUM(C209)</f>
        <v>1</v>
      </c>
      <c r="H204" s="53">
        <f>COUNT(C209)*2</f>
        <v>2</v>
      </c>
      <c r="I204" s="54">
        <f>G204/H204</f>
        <v>0.5</v>
      </c>
    </row>
    <row r="205" spans="1:9" ht="48" hidden="1" customHeight="1" x14ac:dyDescent="0.3">
      <c r="A205" s="20" t="s">
        <v>346</v>
      </c>
      <c r="B205" s="9" t="s">
        <v>351</v>
      </c>
      <c r="C205" s="8"/>
      <c r="D205" s="8"/>
      <c r="E205" s="14"/>
      <c r="F205" s="11"/>
      <c r="G205" s="1"/>
      <c r="H205" s="1"/>
      <c r="I205" s="1"/>
    </row>
    <row r="206" spans="1:9" ht="48" hidden="1" customHeight="1" x14ac:dyDescent="0.3">
      <c r="A206" s="20" t="s">
        <v>347</v>
      </c>
      <c r="B206" s="9" t="s">
        <v>352</v>
      </c>
      <c r="C206" s="8"/>
      <c r="D206" s="8"/>
      <c r="E206" s="14"/>
      <c r="F206" s="11"/>
      <c r="G206" s="1"/>
      <c r="H206" s="1"/>
      <c r="I206" s="1"/>
    </row>
    <row r="207" spans="1:9" ht="32" hidden="1" customHeight="1" x14ac:dyDescent="0.3">
      <c r="A207" s="20" t="s">
        <v>348</v>
      </c>
      <c r="B207" s="9" t="s">
        <v>353</v>
      </c>
      <c r="C207" s="8"/>
      <c r="D207" s="8"/>
      <c r="E207" s="14"/>
      <c r="F207" s="11"/>
      <c r="G207" s="1"/>
      <c r="H207" s="1"/>
      <c r="I207" s="1"/>
    </row>
    <row r="208" spans="1:9" ht="48" hidden="1" customHeight="1" x14ac:dyDescent="0.3">
      <c r="A208" s="20" t="s">
        <v>349</v>
      </c>
      <c r="B208" s="9" t="s">
        <v>354</v>
      </c>
      <c r="C208" s="8"/>
      <c r="D208" s="8"/>
      <c r="E208" s="14"/>
      <c r="F208" s="11"/>
      <c r="G208" s="1"/>
      <c r="H208" s="1"/>
      <c r="I208" s="1"/>
    </row>
    <row r="209" spans="1:9" ht="80" customHeight="1" x14ac:dyDescent="0.3">
      <c r="A209" s="27" t="s">
        <v>350</v>
      </c>
      <c r="B209" s="9" t="s">
        <v>590</v>
      </c>
      <c r="C209" s="8">
        <v>1</v>
      </c>
      <c r="D209" s="15" t="s">
        <v>12</v>
      </c>
      <c r="E209" s="19" t="s">
        <v>504</v>
      </c>
      <c r="F209" s="11"/>
    </row>
    <row r="210" spans="1:9" ht="16" customHeight="1" x14ac:dyDescent="0.3">
      <c r="A210" s="7"/>
      <c r="B210" s="74" t="s">
        <v>505</v>
      </c>
      <c r="C210" s="75"/>
      <c r="D210" s="75"/>
      <c r="E210" s="75"/>
      <c r="F210" s="76"/>
      <c r="G210" s="47">
        <f>G224</f>
        <v>1</v>
      </c>
      <c r="H210" s="47">
        <f>H224</f>
        <v>2</v>
      </c>
      <c r="I210" s="48">
        <f>G210/H210</f>
        <v>0.5</v>
      </c>
    </row>
    <row r="211" spans="1:9" ht="32" hidden="1" customHeight="1" x14ac:dyDescent="0.3">
      <c r="A211" s="17" t="s">
        <v>355</v>
      </c>
      <c r="B211" s="88" t="s">
        <v>356</v>
      </c>
      <c r="C211" s="89"/>
      <c r="D211" s="89"/>
      <c r="E211" s="89"/>
      <c r="F211" s="90"/>
      <c r="G211" s="1"/>
      <c r="H211" s="1"/>
      <c r="I211" s="1"/>
    </row>
    <row r="212" spans="1:9" ht="32" hidden="1" customHeight="1" x14ac:dyDescent="0.3">
      <c r="A212" s="20" t="s">
        <v>357</v>
      </c>
      <c r="B212" s="9" t="s">
        <v>359</v>
      </c>
      <c r="C212" s="8"/>
      <c r="D212" s="8"/>
      <c r="E212" s="14"/>
      <c r="F212" s="11"/>
      <c r="G212" s="1"/>
      <c r="H212" s="1"/>
      <c r="I212" s="1"/>
    </row>
    <row r="213" spans="1:9" ht="48" hidden="1" customHeight="1" x14ac:dyDescent="0.3">
      <c r="A213" s="20" t="s">
        <v>358</v>
      </c>
      <c r="B213" s="9" t="s">
        <v>360</v>
      </c>
      <c r="C213" s="8"/>
      <c r="D213" s="8"/>
      <c r="E213" s="14"/>
      <c r="F213" s="11"/>
      <c r="G213" s="1"/>
      <c r="H213" s="1"/>
      <c r="I213" s="1"/>
    </row>
    <row r="214" spans="1:9" ht="32" hidden="1" customHeight="1" x14ac:dyDescent="0.3">
      <c r="A214" s="17" t="s">
        <v>361</v>
      </c>
      <c r="B214" s="91" t="s">
        <v>362</v>
      </c>
      <c r="C214" s="92"/>
      <c r="D214" s="92"/>
      <c r="E214" s="92"/>
      <c r="F214" s="93"/>
      <c r="G214" s="1"/>
      <c r="H214" s="1"/>
      <c r="I214" s="1"/>
    </row>
    <row r="215" spans="1:9" ht="48" hidden="1" customHeight="1" x14ac:dyDescent="0.3">
      <c r="A215" s="12" t="s">
        <v>363</v>
      </c>
      <c r="B215" s="9" t="s">
        <v>365</v>
      </c>
      <c r="C215" s="8"/>
      <c r="D215" s="8"/>
      <c r="E215" s="14"/>
      <c r="F215" s="11"/>
      <c r="G215" s="1"/>
      <c r="H215" s="1"/>
      <c r="I215" s="1"/>
    </row>
    <row r="216" spans="1:9" ht="48" hidden="1" customHeight="1" x14ac:dyDescent="0.3">
      <c r="A216" s="12" t="s">
        <v>364</v>
      </c>
      <c r="B216" s="9" t="s">
        <v>366</v>
      </c>
      <c r="C216" s="8"/>
      <c r="D216" s="8"/>
      <c r="E216" s="14"/>
      <c r="F216" s="11"/>
      <c r="G216" s="1"/>
      <c r="H216" s="1"/>
      <c r="I216" s="1"/>
    </row>
    <row r="217" spans="1:9" ht="32" hidden="1" customHeight="1" x14ac:dyDescent="0.3">
      <c r="A217" s="17" t="s">
        <v>367</v>
      </c>
      <c r="B217" s="91" t="s">
        <v>368</v>
      </c>
      <c r="C217" s="92"/>
      <c r="D217" s="92"/>
      <c r="E217" s="92"/>
      <c r="F217" s="93"/>
      <c r="G217" s="1"/>
      <c r="H217" s="1"/>
      <c r="I217" s="1"/>
    </row>
    <row r="218" spans="1:9" ht="48" hidden="1" customHeight="1" x14ac:dyDescent="0.3">
      <c r="A218" s="12" t="s">
        <v>369</v>
      </c>
      <c r="B218" s="9" t="s">
        <v>371</v>
      </c>
      <c r="C218" s="8"/>
      <c r="D218" s="8"/>
      <c r="E218" s="14"/>
      <c r="F218" s="11"/>
      <c r="G218" s="1"/>
      <c r="H218" s="1"/>
      <c r="I218" s="1"/>
    </row>
    <row r="219" spans="1:9" ht="64" hidden="1" customHeight="1" x14ac:dyDescent="0.3">
      <c r="A219" s="12" t="s">
        <v>370</v>
      </c>
      <c r="B219" s="9" t="s">
        <v>372</v>
      </c>
      <c r="C219" s="8"/>
      <c r="D219" s="8"/>
      <c r="E219" s="14"/>
      <c r="F219" s="11"/>
      <c r="G219" s="1"/>
      <c r="H219" s="1"/>
      <c r="I219" s="1"/>
    </row>
    <row r="220" spans="1:9" ht="29.4" hidden="1" customHeight="1" x14ac:dyDescent="0.3">
      <c r="A220" s="17" t="s">
        <v>627</v>
      </c>
      <c r="B220" s="94" t="s">
        <v>373</v>
      </c>
      <c r="C220" s="95"/>
      <c r="D220" s="95"/>
      <c r="E220" s="95"/>
      <c r="F220" s="96"/>
      <c r="G220" s="1"/>
      <c r="H220" s="1"/>
      <c r="I220" s="1"/>
    </row>
    <row r="221" spans="1:9" ht="48" hidden="1" customHeight="1" x14ac:dyDescent="0.3">
      <c r="A221" s="12" t="s">
        <v>374</v>
      </c>
      <c r="B221" s="9" t="s">
        <v>377</v>
      </c>
      <c r="C221" s="8"/>
      <c r="D221" s="8"/>
      <c r="E221" s="14"/>
      <c r="F221" s="11"/>
      <c r="G221" s="1"/>
      <c r="H221" s="1"/>
      <c r="I221" s="1"/>
    </row>
    <row r="222" spans="1:9" ht="48" hidden="1" customHeight="1" x14ac:dyDescent="0.3">
      <c r="A222" s="12" t="s">
        <v>375</v>
      </c>
      <c r="B222" s="9" t="s">
        <v>378</v>
      </c>
      <c r="C222" s="8"/>
      <c r="D222" s="8"/>
      <c r="E222" s="14"/>
      <c r="F222" s="11"/>
      <c r="G222" s="1"/>
      <c r="H222" s="1"/>
      <c r="I222" s="1"/>
    </row>
    <row r="223" spans="1:9" ht="48" hidden="1" customHeight="1" x14ac:dyDescent="0.3">
      <c r="A223" s="12" t="s">
        <v>376</v>
      </c>
      <c r="B223" s="9" t="s">
        <v>379</v>
      </c>
      <c r="C223" s="8"/>
      <c r="D223" s="8"/>
      <c r="E223" s="14"/>
      <c r="F223" s="11"/>
      <c r="G223" s="1"/>
      <c r="H223" s="1"/>
      <c r="I223" s="1"/>
    </row>
    <row r="224" spans="1:9" s="21" customFormat="1" ht="30" customHeight="1" x14ac:dyDescent="0.35">
      <c r="A224" s="27" t="s">
        <v>616</v>
      </c>
      <c r="B224" s="97" t="s">
        <v>628</v>
      </c>
      <c r="C224" s="98"/>
      <c r="D224" s="98"/>
      <c r="E224" s="98"/>
      <c r="F224" s="99"/>
      <c r="G224" s="53">
        <f>SUM(C227)</f>
        <v>1</v>
      </c>
      <c r="H224" s="53">
        <f>COUNT(C227)*2</f>
        <v>2</v>
      </c>
      <c r="I224" s="54">
        <f>G224/H224</f>
        <v>0.5</v>
      </c>
    </row>
    <row r="225" spans="1:9" ht="48" hidden="1" customHeight="1" x14ac:dyDescent="0.3">
      <c r="A225" s="12" t="s">
        <v>380</v>
      </c>
      <c r="B225" s="9" t="s">
        <v>459</v>
      </c>
      <c r="C225" s="8"/>
      <c r="D225" s="8"/>
      <c r="E225" s="14"/>
      <c r="F225" s="11"/>
      <c r="G225" s="1"/>
      <c r="H225" s="1"/>
      <c r="I225" s="1"/>
    </row>
    <row r="226" spans="1:9" ht="48" hidden="1" customHeight="1" x14ac:dyDescent="0.3">
      <c r="A226" s="12" t="s">
        <v>381</v>
      </c>
      <c r="B226" s="9" t="s">
        <v>460</v>
      </c>
      <c r="C226" s="8"/>
      <c r="D226" s="8"/>
      <c r="E226" s="14"/>
      <c r="F226" s="11"/>
      <c r="G226" s="1"/>
      <c r="H226" s="1"/>
      <c r="I226" s="1"/>
    </row>
    <row r="227" spans="1:9" ht="64" customHeight="1" x14ac:dyDescent="0.3">
      <c r="A227" s="2" t="s">
        <v>382</v>
      </c>
      <c r="B227" s="15" t="s">
        <v>506</v>
      </c>
      <c r="C227" s="8">
        <v>1</v>
      </c>
      <c r="D227" s="15" t="s">
        <v>33</v>
      </c>
      <c r="E227" s="10" t="s">
        <v>591</v>
      </c>
      <c r="F227" s="11"/>
    </row>
    <row r="228" spans="1:9" ht="16" hidden="1" customHeight="1" x14ac:dyDescent="0.3">
      <c r="A228" s="13"/>
      <c r="B228" s="78" t="s">
        <v>383</v>
      </c>
      <c r="C228" s="79"/>
      <c r="D228" s="79"/>
      <c r="E228" s="79"/>
      <c r="F228" s="80"/>
      <c r="G228" s="1"/>
      <c r="H228" s="1"/>
      <c r="I228" s="1"/>
    </row>
    <row r="229" spans="1:9" ht="32" hidden="1" customHeight="1" x14ac:dyDescent="0.3">
      <c r="A229" s="17" t="s">
        <v>384</v>
      </c>
      <c r="B229" s="88" t="s">
        <v>385</v>
      </c>
      <c r="C229" s="89"/>
      <c r="D229" s="89"/>
      <c r="E229" s="89"/>
      <c r="F229" s="90"/>
      <c r="G229" s="1"/>
      <c r="H229" s="1"/>
      <c r="I229" s="1"/>
    </row>
    <row r="230" spans="1:9" ht="32" hidden="1" customHeight="1" x14ac:dyDescent="0.3">
      <c r="A230" s="12" t="s">
        <v>386</v>
      </c>
      <c r="B230" s="9" t="s">
        <v>392</v>
      </c>
      <c r="C230" s="8"/>
      <c r="D230" s="8"/>
      <c r="E230" s="14"/>
      <c r="F230" s="11"/>
      <c r="G230" s="1"/>
      <c r="H230" s="1"/>
      <c r="I230" s="1"/>
    </row>
    <row r="231" spans="1:9" ht="64" hidden="1" customHeight="1" x14ac:dyDescent="0.3">
      <c r="A231" s="12" t="s">
        <v>387</v>
      </c>
      <c r="B231" s="9" t="s">
        <v>393</v>
      </c>
      <c r="C231" s="8"/>
      <c r="D231" s="8"/>
      <c r="E231" s="14"/>
      <c r="F231" s="11"/>
      <c r="G231" s="1"/>
      <c r="H231" s="1"/>
      <c r="I231" s="1"/>
    </row>
    <row r="232" spans="1:9" ht="32" hidden="1" customHeight="1" x14ac:dyDescent="0.3">
      <c r="A232" s="12" t="s">
        <v>388</v>
      </c>
      <c r="B232" s="9" t="s">
        <v>394</v>
      </c>
      <c r="C232" s="8"/>
      <c r="D232" s="8"/>
      <c r="E232" s="14"/>
      <c r="F232" s="11"/>
      <c r="G232" s="1"/>
      <c r="H232" s="1"/>
      <c r="I232" s="1"/>
    </row>
    <row r="233" spans="1:9" ht="32" hidden="1" customHeight="1" x14ac:dyDescent="0.3">
      <c r="A233" s="12" t="s">
        <v>389</v>
      </c>
      <c r="B233" s="9" t="s">
        <v>395</v>
      </c>
      <c r="C233" s="8"/>
      <c r="D233" s="8"/>
      <c r="E233" s="14"/>
      <c r="F233" s="11"/>
      <c r="G233" s="1"/>
      <c r="H233" s="1"/>
      <c r="I233" s="1"/>
    </row>
    <row r="234" spans="1:9" ht="48" hidden="1" customHeight="1" x14ac:dyDescent="0.3">
      <c r="A234" s="12" t="s">
        <v>390</v>
      </c>
      <c r="B234" s="9" t="s">
        <v>396</v>
      </c>
      <c r="C234" s="8"/>
      <c r="D234" s="8"/>
      <c r="E234" s="14"/>
      <c r="F234" s="11"/>
      <c r="G234" s="1"/>
      <c r="H234" s="1"/>
      <c r="I234" s="1"/>
    </row>
    <row r="235" spans="1:9" ht="64" hidden="1" customHeight="1" x14ac:dyDescent="0.3">
      <c r="A235" s="12" t="s">
        <v>391</v>
      </c>
      <c r="B235" s="9" t="s">
        <v>397</v>
      </c>
      <c r="C235" s="8"/>
      <c r="D235" s="8"/>
      <c r="E235" s="14"/>
      <c r="F235" s="11"/>
      <c r="G235" s="1"/>
      <c r="H235" s="1"/>
      <c r="I235" s="1"/>
    </row>
    <row r="236" spans="1:9" ht="32" hidden="1" customHeight="1" x14ac:dyDescent="0.3">
      <c r="A236" s="17" t="s">
        <v>399</v>
      </c>
      <c r="B236" s="91" t="s">
        <v>398</v>
      </c>
      <c r="C236" s="92"/>
      <c r="D236" s="92"/>
      <c r="E236" s="92"/>
      <c r="F236" s="93"/>
      <c r="G236" s="1"/>
      <c r="H236" s="1"/>
      <c r="I236" s="1"/>
    </row>
    <row r="237" spans="1:9" ht="48" hidden="1" customHeight="1" x14ac:dyDescent="0.3">
      <c r="A237" s="12" t="s">
        <v>400</v>
      </c>
      <c r="B237" s="9" t="s">
        <v>403</v>
      </c>
      <c r="C237" s="8"/>
      <c r="D237" s="8"/>
      <c r="E237" s="14"/>
      <c r="F237" s="11"/>
      <c r="G237" s="1"/>
      <c r="H237" s="1"/>
      <c r="I237" s="1"/>
    </row>
    <row r="238" spans="1:9" ht="48" hidden="1" customHeight="1" x14ac:dyDescent="0.3">
      <c r="A238" s="12" t="s">
        <v>401</v>
      </c>
      <c r="B238" s="9" t="s">
        <v>404</v>
      </c>
      <c r="C238" s="8"/>
      <c r="D238" s="8"/>
      <c r="E238" s="14"/>
      <c r="F238" s="11"/>
      <c r="G238" s="1"/>
      <c r="H238" s="1"/>
      <c r="I238" s="1"/>
    </row>
    <row r="239" spans="1:9" ht="32" hidden="1" customHeight="1" x14ac:dyDescent="0.3">
      <c r="A239" s="12" t="s">
        <v>402</v>
      </c>
      <c r="B239" s="9" t="s">
        <v>405</v>
      </c>
      <c r="C239" s="8"/>
      <c r="D239" s="8"/>
      <c r="E239" s="14"/>
      <c r="F239" s="11"/>
      <c r="G239" s="1"/>
      <c r="H239" s="1"/>
      <c r="I239" s="1"/>
    </row>
    <row r="240" spans="1:9" ht="32" hidden="1" customHeight="1" x14ac:dyDescent="0.3">
      <c r="A240" s="17" t="s">
        <v>406</v>
      </c>
      <c r="B240" s="91" t="s">
        <v>407</v>
      </c>
      <c r="C240" s="92"/>
      <c r="D240" s="92"/>
      <c r="E240" s="92"/>
      <c r="F240" s="93"/>
      <c r="G240" s="1"/>
      <c r="H240" s="1"/>
      <c r="I240" s="1"/>
    </row>
    <row r="241" spans="1:9" ht="64" hidden="1" customHeight="1" x14ac:dyDescent="0.3">
      <c r="A241" s="12" t="s">
        <v>408</v>
      </c>
      <c r="B241" s="9" t="s">
        <v>411</v>
      </c>
      <c r="C241" s="8"/>
      <c r="D241" s="8"/>
      <c r="E241" s="14"/>
      <c r="F241" s="11"/>
      <c r="G241" s="1"/>
      <c r="H241" s="1"/>
      <c r="I241" s="1"/>
    </row>
    <row r="242" spans="1:9" ht="48" hidden="1" customHeight="1" x14ac:dyDescent="0.3">
      <c r="A242" s="12" t="s">
        <v>409</v>
      </c>
      <c r="B242" s="9" t="s">
        <v>412</v>
      </c>
      <c r="C242" s="8"/>
      <c r="D242" s="8"/>
      <c r="E242" s="14"/>
      <c r="F242" s="11"/>
      <c r="G242" s="1"/>
      <c r="H242" s="1"/>
      <c r="I242" s="1"/>
    </row>
    <row r="243" spans="1:9" ht="32" hidden="1" customHeight="1" x14ac:dyDescent="0.3">
      <c r="A243" s="12" t="s">
        <v>410</v>
      </c>
      <c r="B243" s="9" t="s">
        <v>413</v>
      </c>
      <c r="C243" s="8"/>
      <c r="D243" s="8"/>
      <c r="E243" s="14"/>
      <c r="F243" s="11"/>
      <c r="G243" s="1"/>
      <c r="H243" s="1"/>
      <c r="I243" s="1"/>
    </row>
    <row r="244" spans="1:9" ht="32" hidden="1" customHeight="1" x14ac:dyDescent="0.3">
      <c r="A244" s="17" t="s">
        <v>415</v>
      </c>
      <c r="B244" s="94" t="s">
        <v>414</v>
      </c>
      <c r="C244" s="95"/>
      <c r="D244" s="95"/>
      <c r="E244" s="95"/>
      <c r="F244" s="96"/>
      <c r="G244" s="1"/>
      <c r="H244" s="1"/>
      <c r="I244" s="1"/>
    </row>
    <row r="245" spans="1:9" ht="48" hidden="1" customHeight="1" x14ac:dyDescent="0.3">
      <c r="A245" s="12" t="s">
        <v>416</v>
      </c>
      <c r="B245" s="9" t="s">
        <v>418</v>
      </c>
      <c r="C245" s="8"/>
      <c r="D245" s="8"/>
      <c r="E245" s="14"/>
      <c r="F245" s="11"/>
      <c r="G245" s="1"/>
      <c r="H245" s="1"/>
      <c r="I245" s="1"/>
    </row>
    <row r="246" spans="1:9" ht="64" hidden="1" customHeight="1" x14ac:dyDescent="0.3">
      <c r="A246" s="12" t="s">
        <v>417</v>
      </c>
      <c r="B246" s="9" t="s">
        <v>419</v>
      </c>
      <c r="C246" s="8"/>
      <c r="D246" s="8"/>
      <c r="E246" s="14"/>
      <c r="F246" s="11"/>
      <c r="G246" s="1"/>
      <c r="H246" s="1"/>
      <c r="I246" s="1"/>
    </row>
    <row r="247" spans="1:9" ht="32" hidden="1" customHeight="1" x14ac:dyDescent="0.3">
      <c r="A247" s="17" t="s">
        <v>420</v>
      </c>
      <c r="B247" s="91" t="s">
        <v>421</v>
      </c>
      <c r="C247" s="92"/>
      <c r="D247" s="92"/>
      <c r="E247" s="92"/>
      <c r="F247" s="93"/>
      <c r="G247" s="1"/>
      <c r="H247" s="1"/>
      <c r="I247" s="1"/>
    </row>
    <row r="248" spans="1:9" ht="32" hidden="1" customHeight="1" x14ac:dyDescent="0.3">
      <c r="A248" s="12" t="s">
        <v>422</v>
      </c>
      <c r="B248" s="9" t="s">
        <v>427</v>
      </c>
      <c r="C248" s="8"/>
      <c r="D248" s="8"/>
      <c r="E248" s="14"/>
      <c r="F248" s="11"/>
      <c r="G248" s="1"/>
      <c r="H248" s="1"/>
      <c r="I248" s="1"/>
    </row>
    <row r="249" spans="1:9" ht="32" hidden="1" customHeight="1" x14ac:dyDescent="0.3">
      <c r="A249" s="12" t="s">
        <v>423</v>
      </c>
      <c r="B249" s="9" t="s">
        <v>428</v>
      </c>
      <c r="C249" s="8"/>
      <c r="D249" s="8"/>
      <c r="E249" s="14"/>
      <c r="F249" s="11"/>
      <c r="G249" s="1"/>
      <c r="H249" s="1"/>
      <c r="I249" s="1"/>
    </row>
    <row r="250" spans="1:9" ht="48" hidden="1" customHeight="1" x14ac:dyDescent="0.3">
      <c r="A250" s="12" t="s">
        <v>424</v>
      </c>
      <c r="B250" s="9" t="s">
        <v>429</v>
      </c>
      <c r="C250" s="8"/>
      <c r="D250" s="8"/>
      <c r="E250" s="14"/>
      <c r="F250" s="11"/>
      <c r="G250" s="1"/>
      <c r="H250" s="1"/>
      <c r="I250" s="1"/>
    </row>
    <row r="251" spans="1:9" ht="32" hidden="1" customHeight="1" x14ac:dyDescent="0.3">
      <c r="A251" s="12" t="s">
        <v>425</v>
      </c>
      <c r="B251" s="9" t="s">
        <v>430</v>
      </c>
      <c r="C251" s="8"/>
      <c r="D251" s="8"/>
      <c r="E251" s="14"/>
      <c r="F251" s="11"/>
      <c r="G251" s="1"/>
      <c r="H251" s="1"/>
      <c r="I251" s="1"/>
    </row>
    <row r="252" spans="1:9" ht="32" hidden="1" customHeight="1" x14ac:dyDescent="0.3">
      <c r="A252" s="12" t="s">
        <v>426</v>
      </c>
      <c r="B252" s="9" t="s">
        <v>431</v>
      </c>
      <c r="C252" s="8"/>
      <c r="D252" s="8"/>
      <c r="E252" s="14"/>
      <c r="F252" s="11"/>
      <c r="G252" s="1"/>
      <c r="H252" s="1"/>
      <c r="I252" s="1"/>
    </row>
    <row r="253" spans="1:9" ht="16" customHeight="1" x14ac:dyDescent="0.3">
      <c r="A253" s="27"/>
      <c r="B253" s="74" t="s">
        <v>554</v>
      </c>
      <c r="C253" s="75"/>
      <c r="D253" s="75"/>
      <c r="E253" s="75"/>
      <c r="F253" s="76"/>
      <c r="G253" s="47">
        <f>G254+G259+G264+G270+G276</f>
        <v>17</v>
      </c>
      <c r="H253" s="47">
        <f>H254+H259+H264+H270+H276</f>
        <v>34</v>
      </c>
      <c r="I253" s="48">
        <f>G253/H253</f>
        <v>0.5</v>
      </c>
    </row>
    <row r="254" spans="1:9" s="18" customFormat="1" ht="14.4" customHeight="1" x14ac:dyDescent="0.3">
      <c r="A254" s="27" t="s">
        <v>432</v>
      </c>
      <c r="B254" s="85" t="s">
        <v>433</v>
      </c>
      <c r="C254" s="85"/>
      <c r="D254" s="85"/>
      <c r="E254" s="85"/>
      <c r="F254" s="85"/>
      <c r="G254" s="51">
        <f>SUM(C256:C258)</f>
        <v>3</v>
      </c>
      <c r="H254" s="51">
        <f>COUNT(C256:C258)*2</f>
        <v>6</v>
      </c>
      <c r="I254" s="52">
        <f>G254/H254</f>
        <v>0.5</v>
      </c>
    </row>
    <row r="255" spans="1:9" s="18" customFormat="1" ht="81.650000000000006" hidden="1" customHeight="1" x14ac:dyDescent="0.3">
      <c r="A255" s="20" t="s">
        <v>437</v>
      </c>
      <c r="B255" s="9" t="s">
        <v>438</v>
      </c>
      <c r="C255" s="22"/>
      <c r="D255" s="22"/>
      <c r="E255" s="23"/>
      <c r="F255" s="24"/>
    </row>
    <row r="256" spans="1:9" ht="30" x14ac:dyDescent="0.3">
      <c r="A256" s="27" t="s">
        <v>507</v>
      </c>
      <c r="B256" s="9" t="s">
        <v>592</v>
      </c>
      <c r="C256" s="9">
        <v>1</v>
      </c>
      <c r="D256" s="15" t="s">
        <v>488</v>
      </c>
      <c r="E256" s="19" t="s">
        <v>508</v>
      </c>
      <c r="F256" s="16"/>
    </row>
    <row r="257" spans="1:9" ht="45" x14ac:dyDescent="0.3">
      <c r="A257" s="27" t="s">
        <v>509</v>
      </c>
      <c r="B257" s="9" t="s">
        <v>593</v>
      </c>
      <c r="C257" s="9">
        <v>1</v>
      </c>
      <c r="D257" s="15" t="s">
        <v>488</v>
      </c>
      <c r="E257" s="10" t="s">
        <v>594</v>
      </c>
      <c r="F257" s="16"/>
    </row>
    <row r="258" spans="1:9" ht="30" x14ac:dyDescent="0.3">
      <c r="A258" s="27" t="s">
        <v>510</v>
      </c>
      <c r="B258" s="9" t="s">
        <v>595</v>
      </c>
      <c r="C258" s="9">
        <v>1</v>
      </c>
      <c r="D258" s="15" t="s">
        <v>33</v>
      </c>
      <c r="E258" s="19" t="s">
        <v>511</v>
      </c>
      <c r="F258" s="16"/>
    </row>
    <row r="259" spans="1:9" s="18" customFormat="1" ht="30" customHeight="1" x14ac:dyDescent="0.3">
      <c r="A259" s="27" t="s">
        <v>434</v>
      </c>
      <c r="B259" s="85" t="s">
        <v>435</v>
      </c>
      <c r="C259" s="85"/>
      <c r="D259" s="85"/>
      <c r="E259" s="85"/>
      <c r="F259" s="85"/>
      <c r="G259" s="51">
        <f>SUM(C260:C263)</f>
        <v>4</v>
      </c>
      <c r="H259" s="51">
        <f>COUNT(C260:C263)*2</f>
        <v>8</v>
      </c>
      <c r="I259" s="52">
        <f>G259/H259</f>
        <v>0.5</v>
      </c>
    </row>
    <row r="260" spans="1:9" ht="120" x14ac:dyDescent="0.3">
      <c r="A260" s="27" t="s">
        <v>512</v>
      </c>
      <c r="B260" s="9" t="s">
        <v>596</v>
      </c>
      <c r="C260" s="9">
        <v>1</v>
      </c>
      <c r="D260" s="15" t="s">
        <v>33</v>
      </c>
      <c r="E260" s="10" t="s">
        <v>597</v>
      </c>
      <c r="F260" s="16"/>
    </row>
    <row r="261" spans="1:9" ht="30" x14ac:dyDescent="0.3">
      <c r="A261" s="27" t="s">
        <v>513</v>
      </c>
      <c r="B261" s="9" t="s">
        <v>598</v>
      </c>
      <c r="C261" s="9">
        <v>1</v>
      </c>
      <c r="D261" s="15" t="s">
        <v>22</v>
      </c>
      <c r="E261" s="19" t="s">
        <v>514</v>
      </c>
      <c r="F261" s="16"/>
    </row>
    <row r="262" spans="1:9" ht="30" x14ac:dyDescent="0.3">
      <c r="A262" s="27" t="s">
        <v>439</v>
      </c>
      <c r="B262" s="9" t="s">
        <v>599</v>
      </c>
      <c r="C262" s="9">
        <v>1</v>
      </c>
      <c r="D262" s="15" t="s">
        <v>488</v>
      </c>
      <c r="E262" s="19" t="s">
        <v>515</v>
      </c>
      <c r="F262" s="16"/>
    </row>
    <row r="263" spans="1:9" ht="45" x14ac:dyDescent="0.3">
      <c r="A263" s="27" t="s">
        <v>516</v>
      </c>
      <c r="B263" s="9" t="s">
        <v>600</v>
      </c>
      <c r="C263" s="9">
        <v>1</v>
      </c>
      <c r="D263" s="15" t="s">
        <v>22</v>
      </c>
      <c r="E263" s="19" t="s">
        <v>517</v>
      </c>
      <c r="F263" s="16"/>
    </row>
    <row r="264" spans="1:9" s="18" customFormat="1" ht="33.65" customHeight="1" x14ac:dyDescent="0.3">
      <c r="A264" s="7" t="s">
        <v>601</v>
      </c>
      <c r="B264" s="85" t="s">
        <v>436</v>
      </c>
      <c r="C264" s="85"/>
      <c r="D264" s="85"/>
      <c r="E264" s="85"/>
      <c r="F264" s="85"/>
      <c r="G264" s="51">
        <f>SUM(C265:C268)</f>
        <v>4</v>
      </c>
      <c r="H264" s="51">
        <f>COUNT(C265:C268)*2</f>
        <v>8</v>
      </c>
      <c r="I264" s="52">
        <f>G264/H264</f>
        <v>0.5</v>
      </c>
    </row>
    <row r="265" spans="1:9" ht="105" x14ac:dyDescent="0.3">
      <c r="A265" s="27" t="s">
        <v>518</v>
      </c>
      <c r="B265" s="15" t="s">
        <v>519</v>
      </c>
      <c r="C265" s="9">
        <v>1</v>
      </c>
      <c r="D265" s="15" t="s">
        <v>33</v>
      </c>
      <c r="E265" s="10" t="s">
        <v>602</v>
      </c>
      <c r="F265" s="16"/>
    </row>
    <row r="266" spans="1:9" ht="30" x14ac:dyDescent="0.3">
      <c r="A266" s="27" t="s">
        <v>520</v>
      </c>
      <c r="B266" s="9" t="s">
        <v>603</v>
      </c>
      <c r="C266" s="9">
        <v>1</v>
      </c>
      <c r="D266" s="15" t="s">
        <v>33</v>
      </c>
      <c r="E266" s="19" t="s">
        <v>521</v>
      </c>
      <c r="F266" s="16"/>
    </row>
    <row r="267" spans="1:9" ht="30" x14ac:dyDescent="0.3">
      <c r="A267" s="27" t="s">
        <v>522</v>
      </c>
      <c r="B267" s="9" t="s">
        <v>604</v>
      </c>
      <c r="C267" s="9">
        <v>1</v>
      </c>
      <c r="D267" s="15" t="s">
        <v>33</v>
      </c>
      <c r="E267" s="19" t="s">
        <v>523</v>
      </c>
      <c r="F267" s="16"/>
    </row>
    <row r="268" spans="1:9" ht="30" x14ac:dyDescent="0.3">
      <c r="A268" s="27" t="s">
        <v>524</v>
      </c>
      <c r="B268" s="9" t="s">
        <v>605</v>
      </c>
      <c r="C268" s="9">
        <v>1</v>
      </c>
      <c r="D268" s="15" t="s">
        <v>33</v>
      </c>
      <c r="E268" s="10" t="s">
        <v>606</v>
      </c>
      <c r="F268" s="16"/>
    </row>
    <row r="269" spans="1:9" ht="30" hidden="1" x14ac:dyDescent="0.3">
      <c r="A269" s="20" t="s">
        <v>440</v>
      </c>
      <c r="B269" s="9" t="s">
        <v>441</v>
      </c>
      <c r="C269" s="9"/>
      <c r="D269" s="15"/>
      <c r="E269" s="10"/>
      <c r="F269" s="16"/>
      <c r="G269" s="1"/>
      <c r="H269" s="1"/>
      <c r="I269" s="1"/>
    </row>
    <row r="270" spans="1:9" ht="30" x14ac:dyDescent="0.3">
      <c r="A270" s="7" t="s">
        <v>615</v>
      </c>
      <c r="B270" s="86" t="s">
        <v>525</v>
      </c>
      <c r="C270" s="86"/>
      <c r="D270" s="86"/>
      <c r="E270" s="86"/>
      <c r="F270" s="86"/>
      <c r="G270" s="47">
        <f>SUM(C272:C273)</f>
        <v>2</v>
      </c>
      <c r="H270" s="47">
        <f>COUNT(C272:C273)*2</f>
        <v>4</v>
      </c>
      <c r="I270" s="48">
        <f>G270/H270</f>
        <v>0.5</v>
      </c>
    </row>
    <row r="271" spans="1:9" ht="30" hidden="1" x14ac:dyDescent="0.3">
      <c r="A271" s="25" t="s">
        <v>442</v>
      </c>
      <c r="B271" s="9" t="s">
        <v>444</v>
      </c>
      <c r="C271" s="15"/>
      <c r="D271" s="15"/>
      <c r="E271" s="19"/>
      <c r="F271" s="26"/>
      <c r="G271" s="1"/>
      <c r="H271" s="1"/>
      <c r="I271" s="1"/>
    </row>
    <row r="272" spans="1:9" ht="30" x14ac:dyDescent="0.3">
      <c r="A272" s="27" t="s">
        <v>526</v>
      </c>
      <c r="B272" s="15" t="s">
        <v>443</v>
      </c>
      <c r="C272" s="9">
        <v>1</v>
      </c>
      <c r="D272" s="15" t="s">
        <v>33</v>
      </c>
      <c r="E272" s="19" t="s">
        <v>527</v>
      </c>
      <c r="F272" s="16"/>
    </row>
    <row r="273" spans="1:9" ht="60" x14ac:dyDescent="0.3">
      <c r="A273" s="27" t="s">
        <v>528</v>
      </c>
      <c r="B273" s="9" t="s">
        <v>607</v>
      </c>
      <c r="C273" s="9">
        <v>1</v>
      </c>
      <c r="D273" s="15" t="s">
        <v>33</v>
      </c>
      <c r="E273" s="10" t="s">
        <v>608</v>
      </c>
      <c r="F273" s="16"/>
    </row>
    <row r="274" spans="1:9" ht="60" hidden="1" x14ac:dyDescent="0.3">
      <c r="A274" s="20" t="s">
        <v>445</v>
      </c>
      <c r="B274" s="9" t="s">
        <v>447</v>
      </c>
      <c r="C274" s="9"/>
      <c r="D274" s="15"/>
      <c r="E274" s="10"/>
      <c r="F274" s="16"/>
      <c r="G274" s="1"/>
      <c r="H274" s="1"/>
      <c r="I274" s="1"/>
    </row>
    <row r="275" spans="1:9" ht="45" hidden="1" x14ac:dyDescent="0.3">
      <c r="A275" s="20" t="s">
        <v>446</v>
      </c>
      <c r="B275" s="9" t="s">
        <v>448</v>
      </c>
      <c r="C275" s="9"/>
      <c r="D275" s="15"/>
      <c r="E275" s="10"/>
      <c r="F275" s="16"/>
      <c r="G275" s="1"/>
      <c r="H275" s="1"/>
      <c r="I275" s="1"/>
    </row>
    <row r="276" spans="1:9" ht="15" x14ac:dyDescent="0.3">
      <c r="A276" s="27" t="s">
        <v>529</v>
      </c>
      <c r="B276" s="86" t="s">
        <v>530</v>
      </c>
      <c r="C276" s="86"/>
      <c r="D276" s="86"/>
      <c r="E276" s="86"/>
      <c r="F276" s="86"/>
      <c r="G276" s="47">
        <f>SUM(C277:C280)</f>
        <v>4</v>
      </c>
      <c r="H276" s="47">
        <f>COUNT(C277:C280)*2</f>
        <v>8</v>
      </c>
      <c r="I276" s="48">
        <f>G276/H276</f>
        <v>0.5</v>
      </c>
    </row>
    <row r="277" spans="1:9" ht="90" x14ac:dyDescent="0.3">
      <c r="A277" s="27" t="s">
        <v>531</v>
      </c>
      <c r="B277" s="9" t="s">
        <v>609</v>
      </c>
      <c r="C277" s="9">
        <v>1</v>
      </c>
      <c r="D277" s="15" t="s">
        <v>33</v>
      </c>
      <c r="E277" s="10" t="s">
        <v>610</v>
      </c>
      <c r="F277" s="16"/>
    </row>
    <row r="278" spans="1:9" ht="75" x14ac:dyDescent="0.3">
      <c r="A278" s="27" t="s">
        <v>532</v>
      </c>
      <c r="B278" s="9" t="s">
        <v>611</v>
      </c>
      <c r="C278" s="9">
        <v>1</v>
      </c>
      <c r="D278" s="15" t="s">
        <v>22</v>
      </c>
      <c r="E278" s="10" t="s">
        <v>612</v>
      </c>
      <c r="F278" s="16"/>
    </row>
    <row r="279" spans="1:9" ht="45" x14ac:dyDescent="0.3">
      <c r="A279" s="27" t="s">
        <v>533</v>
      </c>
      <c r="B279" s="9" t="s">
        <v>613</v>
      </c>
      <c r="C279" s="9">
        <v>1</v>
      </c>
      <c r="D279" s="15" t="s">
        <v>33</v>
      </c>
      <c r="E279" s="19" t="s">
        <v>534</v>
      </c>
      <c r="F279" s="16"/>
    </row>
    <row r="280" spans="1:9" ht="30" x14ac:dyDescent="0.3">
      <c r="A280" s="27" t="s">
        <v>535</v>
      </c>
      <c r="B280" s="9" t="s">
        <v>614</v>
      </c>
      <c r="C280" s="9">
        <v>1</v>
      </c>
      <c r="D280" s="15" t="s">
        <v>33</v>
      </c>
      <c r="E280" s="19" t="s">
        <v>534</v>
      </c>
      <c r="F280" s="16"/>
    </row>
    <row r="284" spans="1:9" ht="57" customHeight="1" x14ac:dyDescent="0.3"/>
    <row r="285" spans="1:9" ht="42" hidden="1" customHeight="1" x14ac:dyDescent="0.3">
      <c r="A285" s="34" t="s">
        <v>635</v>
      </c>
      <c r="B285" s="35" t="s">
        <v>555</v>
      </c>
      <c r="C285" s="35" t="s">
        <v>631</v>
      </c>
      <c r="D285" s="1" t="s">
        <v>654</v>
      </c>
    </row>
    <row r="286" spans="1:9" ht="34.5" hidden="1" customHeight="1" x14ac:dyDescent="0.3">
      <c r="A286" s="34" t="s">
        <v>637</v>
      </c>
      <c r="B286" s="35">
        <f>G3</f>
        <v>17</v>
      </c>
      <c r="C286" s="35">
        <f>H3</f>
        <v>34</v>
      </c>
      <c r="D286" s="32">
        <f>B286/C286</f>
        <v>0.5</v>
      </c>
    </row>
    <row r="287" spans="1:9" ht="40.5" hidden="1" customHeight="1" x14ac:dyDescent="0.3">
      <c r="A287" s="34" t="s">
        <v>638</v>
      </c>
      <c r="B287" s="35">
        <f>G36</f>
        <v>1</v>
      </c>
      <c r="C287" s="35">
        <f>H36</f>
        <v>2</v>
      </c>
      <c r="D287" s="32">
        <f>B287/C287</f>
        <v>0.5</v>
      </c>
    </row>
    <row r="288" spans="1:9" ht="41.5" hidden="1" customHeight="1" x14ac:dyDescent="0.3">
      <c r="A288" s="34" t="s">
        <v>639</v>
      </c>
      <c r="B288" s="35"/>
      <c r="C288" s="35"/>
      <c r="D288" s="32"/>
    </row>
    <row r="289" spans="1:4" ht="30" hidden="1" customHeight="1" x14ac:dyDescent="0.3">
      <c r="A289" s="34" t="s">
        <v>640</v>
      </c>
      <c r="B289" s="35">
        <f>G128</f>
        <v>13</v>
      </c>
      <c r="C289" s="35">
        <f>H128</f>
        <v>26</v>
      </c>
      <c r="D289" s="32">
        <f>B289/C289</f>
        <v>0.5</v>
      </c>
    </row>
    <row r="290" spans="1:4" ht="28.5" hidden="1" customHeight="1" x14ac:dyDescent="0.3">
      <c r="A290" s="34" t="s">
        <v>641</v>
      </c>
      <c r="B290" s="35">
        <f>G180</f>
        <v>5</v>
      </c>
      <c r="C290" s="35">
        <f>H180</f>
        <v>10</v>
      </c>
      <c r="D290" s="32">
        <f>B290/C290</f>
        <v>0.5</v>
      </c>
    </row>
    <row r="291" spans="1:4" ht="29.5" hidden="1" customHeight="1" x14ac:dyDescent="0.3">
      <c r="A291" s="34" t="s">
        <v>642</v>
      </c>
      <c r="B291" s="35"/>
      <c r="C291" s="35"/>
      <c r="D291" s="32"/>
    </row>
    <row r="292" spans="1:4" ht="31.5" hidden="1" customHeight="1" x14ac:dyDescent="0.3">
      <c r="A292" s="34" t="s">
        <v>643</v>
      </c>
      <c r="B292" s="35"/>
      <c r="C292" s="35"/>
      <c r="D292" s="32"/>
    </row>
    <row r="293" spans="1:4" ht="38" hidden="1" customHeight="1" x14ac:dyDescent="0.3">
      <c r="A293" s="34" t="s">
        <v>644</v>
      </c>
      <c r="B293" s="35">
        <f>G253</f>
        <v>17</v>
      </c>
      <c r="C293" s="35">
        <f>H253</f>
        <v>34</v>
      </c>
      <c r="D293" s="32">
        <f>B293/C293</f>
        <v>0.5</v>
      </c>
    </row>
    <row r="294" spans="1:4" ht="44.5" hidden="1" customHeight="1" x14ac:dyDescent="0.3">
      <c r="A294" s="18" t="s">
        <v>653</v>
      </c>
      <c r="B294" s="1">
        <f>SUM(B286:B293)</f>
        <v>53</v>
      </c>
      <c r="C294" s="1">
        <f>SUM(C286:C293)</f>
        <v>106</v>
      </c>
      <c r="D294" s="32">
        <f>B294/C294</f>
        <v>0.5</v>
      </c>
    </row>
    <row r="295" spans="1:4" ht="57" customHeight="1" x14ac:dyDescent="0.3"/>
  </sheetData>
  <sheetProtection algorithmName="SHA-512" hashValue="Qdzn8mYf6tLDruTIdJH+IuEfUXC9hvJKYpXKs2SSDoDlAgyO4kSC9yfjTeJ1Y5wh27tdqCiC1OEVXReNNY9l2g==" saltValue="55qHQYkAQ6nmej1toRH4jw==" spinCount="100000" sheet="1" objects="1" scenarios="1"/>
  <protectedRanges>
    <protectedRange sqref="C1:C280" name="Range1"/>
    <protectedRange sqref="F1:F280" name="Range2"/>
  </protectedRanges>
  <autoFilter ref="A2:F280" xr:uid="{EA07A8D7-9611-4DA2-B35B-23A38F6520D7}">
    <filterColumn colId="0">
      <colorFilter dxfId="0"/>
    </filterColumn>
  </autoFilter>
  <mergeCells count="48">
    <mergeCell ref="B229:F229"/>
    <mergeCell ref="B236:F236"/>
    <mergeCell ref="B240:F240"/>
    <mergeCell ref="B244:F244"/>
    <mergeCell ref="B247:F247"/>
    <mergeCell ref="B211:F211"/>
    <mergeCell ref="B214:F214"/>
    <mergeCell ref="B217:F217"/>
    <mergeCell ref="B220:F220"/>
    <mergeCell ref="B224:F224"/>
    <mergeCell ref="B157:F157"/>
    <mergeCell ref="B165:F165"/>
    <mergeCell ref="B172:F172"/>
    <mergeCell ref="B204:F204"/>
    <mergeCell ref="B129:F129"/>
    <mergeCell ref="B149:F149"/>
    <mergeCell ref="B187:F187"/>
    <mergeCell ref="B193:F193"/>
    <mergeCell ref="B198:F198"/>
    <mergeCell ref="B78:F78"/>
    <mergeCell ref="B86:F86"/>
    <mergeCell ref="B92:F92"/>
    <mergeCell ref="A1:F1"/>
    <mergeCell ref="B4:F4"/>
    <mergeCell ref="B10:F10"/>
    <mergeCell ref="B15:F15"/>
    <mergeCell ref="B31:F31"/>
    <mergeCell ref="B276:F276"/>
    <mergeCell ref="B264:F264"/>
    <mergeCell ref="B270:F270"/>
    <mergeCell ref="B259:F259"/>
    <mergeCell ref="B254:F254"/>
    <mergeCell ref="B253:F253"/>
    <mergeCell ref="B3:F3"/>
    <mergeCell ref="B36:F36"/>
    <mergeCell ref="B85:F85"/>
    <mergeCell ref="B128:F128"/>
    <mergeCell ref="B180:F180"/>
    <mergeCell ref="B210:F210"/>
    <mergeCell ref="B228:F228"/>
    <mergeCell ref="B181:F181"/>
    <mergeCell ref="B112:F112"/>
    <mergeCell ref="B122:F122"/>
    <mergeCell ref="B97:F97"/>
    <mergeCell ref="B37:F37"/>
    <mergeCell ref="B43:F43"/>
    <mergeCell ref="B59:F59"/>
    <mergeCell ref="B66:F66"/>
  </mergeCells>
  <phoneticPr fontId="1" type="noConversion"/>
  <dataValidations count="1">
    <dataValidation type="list" allowBlank="1" showInputMessage="1" showErrorMessage="1" sqref="C5:C9 C11:C14 C16:C25 C27:C30 C32:C35 C38:C42 C44:C58 C60:C65 C271:C275 C265:C269 C260:C263 C255:C258 C248:C252 C245:C246 C241:C243 C237:C239 C230:C235 C225:C227 C221:C223 C218:C219 C215:C216 C212:C213 C205:C209 C199:C203 C194:C197 C188:C192 C182:C186 C173:C179 C166:C171 C158:C164 C150:C156 C130:C148 C123:C127 C113:C121 C98:C111 C93:C96 C87:C91 C79:C84 C67:C77 C277:C280" xr:uid="{A8C7B285-B7B4-4892-8EE7-3B8C16DEE5B8}">
      <formula1>"0,1,2"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0 H l i V 2 h E l I y j A A A A 9 g A A A B I A H A B D b 2 5 m a W c v U G F j a 2 F n Z S 5 4 b W w g o h g A K K A U A A A A A A A A A A A A A A A A A A A A A A A A A A A A h Y + x D o I w F E V / h X S n h e p g y K M M r p K Y E I 1 r U y o 0 w s P Q Y v k 3 B z / J X x C j q J v j P f c M 9 9 6 v N 8 j G t g k u u r e m w 5 T E N C K B R t W V B q u U D O 4 Y r k g m Y C v V S V Y 6 m G S 0 y W j L l N T O n R P G v P f U L 2 j X V 4 x H U c w O + a Z Q t W 4 l + c j m v x w a t E 6 i 0 k T A / j V G c B p z T v m S 0 w j Y D C E 3 + B X 4 t P f Z / k B Y D 4 0 b e i 0 0 h r s C 2 B y B v T + I B 1 B L A w Q U A A I A C A D Q e W J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H l i V y i K R 7 g O A A A A E Q A A A B M A H A B G b 3 J t d W x h c y 9 T Z W N 0 a W 9 u M S 5 t I K I Y A C i g F A A A A A A A A A A A A A A A A A A A A A A A A A A A A C t O T S 7 J z M 9 T C I b Q h t Y A U E s B A i 0 A F A A C A A g A 0 H l i V 2 h E l I y j A A A A 9 g A A A B I A A A A A A A A A A A A A A A A A A A A A A E N v b m Z p Z y 9 Q Y W N r Y W d l L n h t b F B L A Q I t A B Q A A g A I A N B 5 Y l c P y u m r p A A A A O k A A A A T A A A A A A A A A A A A A A A A A O 8 A A A B b Q 2 9 u d G V u d F 9 U e X B l c 1 0 u e G 1 s U E s B A i 0 A F A A C A A g A 0 H l i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i S n w G V S W F N i x I m B / C 7 M J s A A A A A A g A A A A A A E G Y A A A A B A A A g A A A A W u / m t 5 X M k A F w v t j 4 5 d 0 + V g t h x M t Z h L m 2 S I v y s C 9 Z B f o A A A A A D o A A A A A C A A A g A A A A t + v X B x P 1 h Z m T D S O t a r V M v H 4 K h r c 6 4 I N n q s v e m q y 9 T P 9 Q A A A A J 4 t u G h x G y x 6 S 6 b 8 p 5 p G 5 4 a T q q 8 j o 6 t Z o 8 x 2 h U V a 2 V L l 8 T j V O A d H Q p o Z F Y 5 D f w o 8 k d l n M + k c A C S L H E + K J 6 q 1 H Z C 6 i k n t q a r 5 6 A D o s 4 L P + y + h A A A A A D j h G X r d W r b 5 A d 7 4 J 8 z t w 9 h 0 V M t 7 L a Z A 2 x Q q Q q d h 9 c f t 6 n / H D 1 z q N I h L A Z 7 I W a o 4 T o E Z L U v S J 6 1 l 6 S S c Z N E A u R Q = = < / D a t a M a s h u p > 
</file>

<file path=customXml/itemProps1.xml><?xml version="1.0" encoding="utf-8"?>
<ds:datastoreItem xmlns:ds="http://schemas.openxmlformats.org/officeDocument/2006/customXml" ds:itemID="{73BD178B-CEC2-4868-B666-F9F1EE54D9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Card</vt:lpstr>
      <vt:lpstr>Assessment Toolkit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nehaninawe552@gmail.com</dc:creator>
  <cp:lastModifiedBy>Anand Yadav</cp:lastModifiedBy>
  <dcterms:created xsi:type="dcterms:W3CDTF">2023-11-01T06:18:34Z</dcterms:created>
  <dcterms:modified xsi:type="dcterms:W3CDTF">2024-07-02T07:44:55Z</dcterms:modified>
</cp:coreProperties>
</file>